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1355" windowHeight="8445"/>
  </bookViews>
  <sheets>
    <sheet name="качества" sheetId="1" r:id="rId1"/>
  </sheets>
  <definedNames>
    <definedName name="_xlnm._FilterDatabase" localSheetId="0" hidden="1">качества!$A$3:$AY$8</definedName>
    <definedName name="Z_027ED452_6E36_405C_A380_C4AAA8274A51_.wvu.FilterData" localSheetId="0" hidden="1">качества!$A$3:$AY$8</definedName>
    <definedName name="Z_2C8EA484_D2BA_4292_9F8B_9C7C0A0647B6_.wvu.FilterData" localSheetId="0" hidden="1">качества!$A$3:$AY$8</definedName>
    <definedName name="Z_2E5B583A_4F75_4922_80F9_59CC83DA8C99_.wvu.FilterData" localSheetId="0" hidden="1">качества!$A$3:$AY$8</definedName>
    <definedName name="Z_2FCE8099_1417_485A_8511_EE723EEA4481_.wvu.FilterData" localSheetId="0" hidden="1">качества!$A$3:$AY$8</definedName>
    <definedName name="Z_43EE9651_57BF_4010_A24A_2BD7B2887B81_.wvu.FilterData" localSheetId="0" hidden="1">качества!$A$3:$AY$8</definedName>
    <definedName name="Z_47618C2E_2D42_45CA_BC54_3925FFBF6CE6_.wvu.FilterData" localSheetId="0" hidden="1">качества!$A$3:$AY$8</definedName>
    <definedName name="Z_5623871A_FE63_4492_ACCA_57FBC37D74A2_.wvu.FilterData" localSheetId="0" hidden="1">качества!$A$3:$AY$8</definedName>
    <definedName name="Z_7DFBAF4F_EE4F_4154_8998_FD24AFC87B75_.wvu.FilterData" localSheetId="0" hidden="1">качества!$A$3:$AY$8</definedName>
    <definedName name="Z_83B01B27_C2A7_4B20_A590_F8781D350302_.wvu.FilterData" localSheetId="0" hidden="1">качества!$A$3:$AY$8</definedName>
    <definedName name="Z_8479B930_2ECF_4EA0_A962_FA0F8FFA65E9_.wvu.Cols" localSheetId="0" hidden="1">качества!#REF!</definedName>
    <definedName name="Z_8479B930_2ECF_4EA0_A962_FA0F8FFA65E9_.wvu.FilterData" localSheetId="0" hidden="1">качества!$A$3:$AY$8</definedName>
    <definedName name="Z_8479B930_2ECF_4EA0_A962_FA0F8FFA65E9_.wvu.PrintTitles" localSheetId="0" hidden="1">качества!$A:$A</definedName>
    <definedName name="Z_86509CF0_1693_4145_BD67_1D5B5BC26910_.wvu.Cols" localSheetId="0" hidden="1">качества!#REF!,качества!#REF!</definedName>
    <definedName name="Z_86509CF0_1693_4145_BD67_1D5B5BC26910_.wvu.FilterData" localSheetId="0" hidden="1">качества!$A$3:$AY$8</definedName>
    <definedName name="Z_87FAD824_FED7_4F1B_9277_9B725CB39092_.wvu.Cols" localSheetId="0" hidden="1">качества!#REF!</definedName>
    <definedName name="Z_87FAD824_FED7_4F1B_9277_9B725CB39092_.wvu.FilterData" localSheetId="0" hidden="1">качества!$A$3:$AY$8</definedName>
    <definedName name="Z_87FAD824_FED7_4F1B_9277_9B725CB39092_.wvu.PrintTitles" localSheetId="0" hidden="1">качества!$A:$A</definedName>
    <definedName name="Z_8E2F3439_9DFA_4F91_9A77_1D2CEE24907A_.wvu.FilterData" localSheetId="0" hidden="1">качества!$A$3:$AY$8</definedName>
    <definedName name="Z_96F19E6A_E9EC_4613_AA7E_553FFAF2726F_.wvu.FilterData" localSheetId="0" hidden="1">качества!$A$3:$AY$8</definedName>
    <definedName name="Z_A073C89F_C785_4083_91CF_BBD92C69538C_.wvu.FilterData" localSheetId="0" hidden="1">качества!$A$3:$AY$8</definedName>
    <definedName name="Z_E6E35B51_2B6C_4505_80DA_44E3E0129050_.wvu.FilterData" localSheetId="0" hidden="1">качества!$A$3:$AY$8</definedName>
    <definedName name="Z_E6E35B51_2B6C_4505_80DA_44E3E0129050_.wvu.PrintArea" localSheetId="0" hidden="1">качества!$A$1:$AS$8</definedName>
    <definedName name="Z_E6E35B51_2B6C_4505_80DA_44E3E0129050_.wvu.PrintTitles" localSheetId="0" hidden="1">качества!$A:$A</definedName>
    <definedName name="_xlnm.Print_Titles" localSheetId="0">качества!$A:$A</definedName>
    <definedName name="_xlnm.Print_Area" localSheetId="0">качества!$A$1:$CJ$8</definedName>
  </definedNames>
  <calcPr calcId="125725"/>
  <customWorkbookViews>
    <customWorkbookView name="user - Личное представление" guid="{E6E35B51-2B6C-4505-80DA-44E3E0129050}" mergeInterval="0" personalView="1" maximized="1" windowWidth="1276" windowHeight="852" activeSheetId="2"/>
    <customWorkbookView name="user31 - Личное представление" guid="{CA4CF57B-1429-451A-B90F-66974004EC04}" mergeInterval="0" personalView="1" maximized="1" windowWidth="1020" windowHeight="622" activeSheetId="1"/>
    <customWorkbookView name="user76 - Личное представление" guid="{A0CB5671-798E-47D4-8F2F-926DE6C0913F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Департамент финансов - Личное представление" guid="{87FAD824-FED7-4F1B-9277-9B725CB39092}" mergeInterval="0" personalView="1" maximized="1" windowWidth="1276" windowHeight="852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6 - Личное представление" guid="{43EE9651-57BF-4010-A24A-2BD7B2887B81}" mergeInterval="0" personalView="1" maximized="1" windowWidth="1020" windowHeight="565" activeSheetId="2"/>
  </customWorkbookViews>
</workbook>
</file>

<file path=xl/calcChain.xml><?xml version="1.0" encoding="utf-8"?>
<calcChain xmlns="http://schemas.openxmlformats.org/spreadsheetml/2006/main">
  <c r="BV6" i="1"/>
  <c r="AR8"/>
  <c r="CH5"/>
  <c r="CH6"/>
  <c r="CH7"/>
  <c r="CH8"/>
  <c r="CH4"/>
  <c r="CJ8"/>
  <c r="CJ7"/>
  <c r="CJ6"/>
  <c r="CJ5"/>
  <c r="CJ4"/>
  <c r="G6"/>
  <c r="G7"/>
  <c r="G8"/>
  <c r="G5"/>
  <c r="BR5"/>
  <c r="BR6"/>
  <c r="BR7"/>
  <c r="BR8"/>
  <c r="BF4"/>
  <c r="BR4"/>
  <c r="BN5"/>
  <c r="BN6"/>
  <c r="BN7"/>
  <c r="BN8"/>
  <c r="BN4"/>
  <c r="AM5"/>
  <c r="AM6"/>
  <c r="AM7"/>
  <c r="AM8"/>
  <c r="AM4"/>
  <c r="AF5"/>
  <c r="AF6"/>
  <c r="AF7"/>
  <c r="AF8"/>
  <c r="AF4"/>
  <c r="O4"/>
  <c r="G4"/>
  <c r="BV5"/>
  <c r="BV7"/>
  <c r="BV8"/>
  <c r="BV4"/>
  <c r="AR5"/>
  <c r="AR6"/>
  <c r="AR7"/>
  <c r="AR4"/>
  <c r="BF5"/>
  <c r="AV4"/>
  <c r="U5"/>
  <c r="O8"/>
  <c r="BF8"/>
  <c r="BF7"/>
  <c r="BF6"/>
  <c r="O7"/>
  <c r="O6"/>
  <c r="AZ8"/>
  <c r="AZ7"/>
  <c r="AZ6"/>
  <c r="AZ5"/>
  <c r="AZ4"/>
  <c r="AV8"/>
  <c r="AV7"/>
  <c r="AV6"/>
  <c r="AV5"/>
  <c r="U8"/>
  <c r="U7"/>
  <c r="U6"/>
  <c r="U4"/>
</calcChain>
</file>

<file path=xl/sharedStrings.xml><?xml version="1.0" encoding="utf-8"?>
<sst xmlns="http://schemas.openxmlformats.org/spreadsheetml/2006/main" count="141" uniqueCount="90">
  <si>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</si>
  <si>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</si>
  <si>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</si>
  <si>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</si>
  <si>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</si>
  <si>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</si>
  <si>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</si>
  <si>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</si>
  <si>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</si>
  <si>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</si>
  <si>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</si>
  <si>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</si>
  <si>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</si>
  <si>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</si>
  <si>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</si>
  <si>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</si>
  <si>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</si>
  <si>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</si>
  <si>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</si>
  <si>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</si>
  <si>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</si>
  <si>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</si>
  <si>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</si>
  <si>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</si>
  <si>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</si>
  <si>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</si>
  <si>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</si>
  <si>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</si>
  <si>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</si>
  <si>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</si>
  <si>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</si>
  <si>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</si>
  <si>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</si>
  <si>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</si>
  <si>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</si>
  <si>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</si>
  <si>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</si>
  <si>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</si>
  <si>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</si>
  <si>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</si>
  <si>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</si>
  <si>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</si>
  <si>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</si>
  <si>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</si>
  <si>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</si>
  <si>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</si>
  <si>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</si>
  <si>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</si>
  <si>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</si>
  <si>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</si>
  <si>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</si>
  <si>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</si>
  <si>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</si>
  <si>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</si>
  <si>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</si>
  <si>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</si>
  <si>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</si>
  <si>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</si>
  <si>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</si>
  <si>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</si>
  <si>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</si>
  <si>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</si>
  <si>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</si>
  <si>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</si>
  <si>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</si>
  <si>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</si>
  <si>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</si>
  <si>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</si>
  <si>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</si>
  <si>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</si>
  <si>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</si>
  <si>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</si>
  <si>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</si>
  <si>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</si>
  <si>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</si>
  <si>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</si>
  <si>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</si>
  <si>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</si>
  <si>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</si>
  <si>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</si>
  <si>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</si>
  <si>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</si>
  <si>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</si>
  <si>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</si>
  <si>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</si>
  <si>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</si>
  <si>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</si>
  <si>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</si>
  <si>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</si>
  <si>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>Оценка  качества   организации    бюджетного процесса  поселений района  за  1 полугодие   2023 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</si>
</sst>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#,##0.0000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0" fillId="0" borderId="0" xfId="0" applyNumberFormat="1"/>
    <xf numFmtId="0" fontId="0" fillId="0" borderId="0" xfId="0" applyFill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4" fontId="0" fillId="0" borderId="0" xfId="0" applyNumberFormat="1"/>
    <xf numFmtId="0" fontId="3" fillId="3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2" fontId="6" fillId="0" borderId="0" xfId="0" applyNumberFormat="1" applyFont="1" applyFill="1"/>
    <xf numFmtId="4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/>
    </xf>
    <xf numFmtId="165" fontId="0" fillId="0" borderId="0" xfId="0" applyNumberFormat="1"/>
    <xf numFmtId="2" fontId="4" fillId="0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4" fontId="0" fillId="0" borderId="0" xfId="0" applyNumberFormat="1" applyFill="1"/>
    <xf numFmtId="2" fontId="0" fillId="0" borderId="0" xfId="0" applyNumberFormat="1" applyFill="1"/>
    <xf numFmtId="0" fontId="0" fillId="5" borderId="0" xfId="0" applyFill="1"/>
    <xf numFmtId="0" fontId="1" fillId="5" borderId="1" xfId="0" applyNumberFormat="1" applyFont="1" applyFill="1" applyBorder="1" applyAlignment="1"/>
    <xf numFmtId="0" fontId="1" fillId="5" borderId="1" xfId="0" applyFont="1" applyFill="1" applyBorder="1" applyAlignment="1"/>
    <xf numFmtId="1" fontId="0" fillId="5" borderId="1" xfId="0" applyNumberFormat="1" applyFill="1" applyBorder="1"/>
    <xf numFmtId="0" fontId="0" fillId="5" borderId="3" xfId="0" applyFill="1" applyBorder="1"/>
    <xf numFmtId="0" fontId="0" fillId="5" borderId="1" xfId="0" applyFill="1" applyBorder="1"/>
    <xf numFmtId="0" fontId="0" fillId="5" borderId="5" xfId="0" applyFill="1" applyBorder="1"/>
    <xf numFmtId="0" fontId="4" fillId="5" borderId="1" xfId="0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165" fontId="0" fillId="5" borderId="1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5" borderId="1" xfId="0" applyNumberFormat="1" applyFill="1" applyBorder="1" applyAlignment="1"/>
    <xf numFmtId="0" fontId="0" fillId="0" borderId="0" xfId="0" applyBorder="1"/>
    <xf numFmtId="4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0" fillId="5" borderId="1" xfId="0" applyNumberFormat="1" applyFill="1" applyBorder="1"/>
    <xf numFmtId="16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/>
    <xf numFmtId="0" fontId="0" fillId="5" borderId="1" xfId="0" applyNumberFormat="1" applyFill="1" applyBorder="1"/>
    <xf numFmtId="1" fontId="1" fillId="5" borderId="1" xfId="0" applyNumberFormat="1" applyFont="1" applyFill="1" applyBorder="1"/>
    <xf numFmtId="3" fontId="0" fillId="5" borderId="2" xfId="0" applyNumberFormat="1" applyFill="1" applyBorder="1" applyAlignment="1">
      <alignment horizontal="center"/>
    </xf>
    <xf numFmtId="167" fontId="0" fillId="5" borderId="1" xfId="0" applyNumberFormat="1" applyFill="1" applyBorder="1"/>
    <xf numFmtId="1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/>
    <xf numFmtId="4" fontId="0" fillId="5" borderId="3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" fontId="0" fillId="5" borderId="3" xfId="0" applyNumberFormat="1" applyFill="1" applyBorder="1"/>
    <xf numFmtId="1" fontId="0" fillId="5" borderId="3" xfId="0" applyNumberFormat="1" applyFill="1" applyBorder="1"/>
    <xf numFmtId="164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/>
    <xf numFmtId="1" fontId="1" fillId="5" borderId="3" xfId="0" applyNumberFormat="1" applyFont="1" applyFill="1" applyBorder="1"/>
    <xf numFmtId="3" fontId="0" fillId="5" borderId="4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5" fontId="0" fillId="5" borderId="3" xfId="0" applyNumberFormat="1" applyFill="1" applyBorder="1"/>
    <xf numFmtId="3" fontId="0" fillId="5" borderId="1" xfId="0" applyNumberFormat="1" applyFill="1" applyBorder="1" applyAlignment="1">
      <alignment horizontal="center"/>
    </xf>
    <xf numFmtId="4" fontId="0" fillId="5" borderId="5" xfId="0" applyNumberFormat="1" applyFill="1" applyBorder="1" applyAlignment="1">
      <alignment horizontal="center"/>
    </xf>
    <xf numFmtId="0" fontId="0" fillId="5" borderId="6" xfId="0" applyNumberForma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4" fontId="0" fillId="5" borderId="6" xfId="0" applyNumberFormat="1" applyFill="1" applyBorder="1" applyAlignment="1">
      <alignment horizontal="center"/>
    </xf>
    <xf numFmtId="166" fontId="6" fillId="5" borderId="5" xfId="0" applyNumberFormat="1" applyFont="1" applyFill="1" applyBorder="1" applyAlignment="1">
      <alignment horizontal="center"/>
    </xf>
    <xf numFmtId="4" fontId="0" fillId="5" borderId="5" xfId="0" applyNumberFormat="1" applyFill="1" applyBorder="1"/>
    <xf numFmtId="1" fontId="0" fillId="5" borderId="5" xfId="0" applyNumberFormat="1" applyFill="1" applyBorder="1"/>
    <xf numFmtId="164" fontId="0" fillId="5" borderId="5" xfId="0" applyNumberFormat="1" applyFill="1" applyBorder="1" applyAlignment="1">
      <alignment horizontal="center"/>
    </xf>
    <xf numFmtId="164" fontId="0" fillId="5" borderId="5" xfId="0" applyNumberFormat="1" applyFill="1" applyBorder="1"/>
    <xf numFmtId="0" fontId="0" fillId="5" borderId="5" xfId="0" applyFill="1" applyBorder="1" applyAlignment="1">
      <alignment horizontal="center"/>
    </xf>
    <xf numFmtId="1" fontId="1" fillId="5" borderId="5" xfId="0" applyNumberFormat="1" applyFont="1" applyFill="1" applyBorder="1"/>
    <xf numFmtId="1" fontId="0" fillId="5" borderId="5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165" fontId="0" fillId="5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D44"/>
  <sheetViews>
    <sheetView tabSelected="1" zoomScaleNormal="10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AP2" sqref="AP2:AS2"/>
    </sheetView>
  </sheetViews>
  <sheetFormatPr defaultRowHeight="12.75"/>
  <cols>
    <col min="1" max="1" width="25.28515625" customWidth="1"/>
    <col min="2" max="2" width="11.42578125" hidden="1" customWidth="1"/>
    <col min="3" max="3" width="11.85546875" hidden="1" customWidth="1"/>
    <col min="4" max="4" width="11.5703125" hidden="1" customWidth="1"/>
    <col min="5" max="5" width="9.140625" hidden="1" customWidth="1"/>
    <col min="6" max="6" width="10.28515625" hidden="1" customWidth="1"/>
    <col min="7" max="8" width="10.5703125" style="3" hidden="1" customWidth="1"/>
    <col min="9" max="9" width="10.85546875" style="7" customWidth="1"/>
    <col min="10" max="10" width="9.7109375" hidden="1" customWidth="1"/>
    <col min="11" max="11" width="10.5703125" hidden="1" customWidth="1"/>
    <col min="12" max="12" width="12.5703125" hidden="1" customWidth="1"/>
    <col min="13" max="13" width="9.85546875" hidden="1" customWidth="1"/>
    <col min="14" max="14" width="9.5703125" hidden="1" customWidth="1"/>
    <col min="15" max="16" width="9.28515625" style="8" hidden="1" customWidth="1"/>
    <col min="17" max="17" width="10.140625" style="7" customWidth="1"/>
    <col min="18" max="18" width="10.140625" style="5" hidden="1" customWidth="1"/>
    <col min="19" max="19" width="9.28515625" hidden="1" customWidth="1"/>
    <col min="20" max="20" width="11.7109375" hidden="1" customWidth="1"/>
    <col min="21" max="22" width="10.140625" style="8" hidden="1" customWidth="1"/>
    <col min="23" max="23" width="12" style="7" customWidth="1"/>
    <col min="24" max="25" width="9.140625" hidden="1" customWidth="1"/>
    <col min="26" max="26" width="8.5703125" hidden="1" customWidth="1"/>
    <col min="27" max="27" width="7.5703125" hidden="1" customWidth="1"/>
    <col min="28" max="28" width="10.5703125" hidden="1" customWidth="1"/>
    <col min="29" max="29" width="9.140625" customWidth="1"/>
    <col min="30" max="31" width="12.42578125" hidden="1" customWidth="1"/>
    <col min="32" max="33" width="9.28515625" style="14" hidden="1" customWidth="1"/>
    <col min="34" max="34" width="12.28515625" style="7" customWidth="1"/>
    <col min="35" max="35" width="0.140625" hidden="1" customWidth="1"/>
    <col min="36" max="36" width="11.85546875" hidden="1" customWidth="1"/>
    <col min="37" max="37" width="11.7109375" hidden="1" customWidth="1"/>
    <col min="38" max="38" width="10.5703125" hidden="1" customWidth="1"/>
    <col min="39" max="39" width="9.28515625" style="13" hidden="1" customWidth="1"/>
    <col min="40" max="40" width="10.5703125" style="4" hidden="1" customWidth="1"/>
    <col min="41" max="41" width="21.42578125" style="7" customWidth="1"/>
    <col min="42" max="42" width="11.7109375" hidden="1" customWidth="1"/>
    <col min="43" max="43" width="10.28515625" hidden="1" customWidth="1"/>
    <col min="44" max="44" width="11.140625" style="3" hidden="1" customWidth="1"/>
    <col min="45" max="45" width="13.28515625" style="7" customWidth="1"/>
    <col min="46" max="46" width="11" hidden="1" customWidth="1"/>
    <col min="47" max="47" width="10.7109375" hidden="1" customWidth="1"/>
    <col min="48" max="48" width="9" hidden="1" customWidth="1"/>
    <col min="49" max="49" width="12.5703125" customWidth="1"/>
    <col min="50" max="50" width="0.140625" style="9" hidden="1" customWidth="1"/>
    <col min="51" max="51" width="12.85546875" style="9" hidden="1" customWidth="1"/>
    <col min="52" max="53" width="9.140625" hidden="1" customWidth="1"/>
    <col min="54" max="54" width="0.140625" hidden="1" customWidth="1"/>
    <col min="55" max="55" width="13.5703125" hidden="1" customWidth="1"/>
    <col min="56" max="56" width="15.42578125" hidden="1" customWidth="1"/>
    <col min="57" max="57" width="13.85546875" hidden="1" customWidth="1"/>
    <col min="58" max="58" width="1.85546875" hidden="1" customWidth="1"/>
    <col min="59" max="59" width="16.85546875" customWidth="1"/>
    <col min="60" max="60" width="20.140625" hidden="1" customWidth="1"/>
    <col min="61" max="61" width="14.7109375" customWidth="1"/>
    <col min="62" max="62" width="13" hidden="1" customWidth="1"/>
    <col min="63" max="63" width="10" customWidth="1"/>
    <col min="64" max="64" width="11" hidden="1" customWidth="1"/>
    <col min="65" max="65" width="12.140625" hidden="1" customWidth="1"/>
    <col min="66" max="66" width="9.140625" hidden="1" customWidth="1"/>
    <col min="67" max="67" width="9" customWidth="1"/>
    <col min="68" max="70" width="11.5703125" hidden="1" customWidth="1"/>
    <col min="71" max="71" width="9.85546875" customWidth="1"/>
    <col min="72" max="72" width="0.140625" hidden="1" customWidth="1"/>
    <col min="73" max="74" width="9.140625" hidden="1" customWidth="1"/>
    <col min="75" max="75" width="9" customWidth="1"/>
    <col min="76" max="76" width="0.140625" hidden="1" customWidth="1"/>
    <col min="77" max="77" width="11.28515625" customWidth="1"/>
    <col min="78" max="78" width="13.85546875" customWidth="1"/>
    <col min="79" max="79" width="7.42578125" customWidth="1"/>
    <col min="80" max="80" width="11.140625" hidden="1" customWidth="1"/>
    <col min="81" max="81" width="10.140625" hidden="1" customWidth="1"/>
    <col min="82" max="83" width="11.5703125" hidden="1" customWidth="1"/>
    <col min="84" max="84" width="17.140625" hidden="1" customWidth="1"/>
    <col min="85" max="85" width="10.28515625" hidden="1" customWidth="1"/>
    <col min="86" max="86" width="8.28515625" hidden="1" customWidth="1"/>
    <col min="87" max="87" width="10.5703125" customWidth="1"/>
  </cols>
  <sheetData>
    <row r="1" spans="1:134" s="10" customFormat="1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</row>
    <row r="2" spans="1:134" s="2" customFormat="1" ht="219.75" customHeight="1">
      <c r="A2" s="65" t="s">
        <v>0</v>
      </c>
      <c r="B2" s="55" t="s">
        <v>11</v>
      </c>
      <c r="C2" s="55"/>
      <c r="D2" s="55"/>
      <c r="E2" s="55"/>
      <c r="F2" s="55"/>
      <c r="G2" s="55"/>
      <c r="H2" s="55"/>
      <c r="I2" s="55"/>
      <c r="J2" s="55" t="s">
        <v>12</v>
      </c>
      <c r="K2" s="55"/>
      <c r="L2" s="55"/>
      <c r="M2" s="55"/>
      <c r="N2" s="55"/>
      <c r="O2" s="55"/>
      <c r="P2" s="55"/>
      <c r="Q2" s="55"/>
      <c r="R2" s="56" t="s">
        <v>39</v>
      </c>
      <c r="S2" s="56"/>
      <c r="T2" s="56"/>
      <c r="U2" s="56"/>
      <c r="V2" s="56"/>
      <c r="W2" s="56"/>
      <c r="X2" s="55" t="s">
        <v>41</v>
      </c>
      <c r="Y2" s="55"/>
      <c r="Z2" s="55"/>
      <c r="AA2" s="55"/>
      <c r="AB2" s="55"/>
      <c r="AC2" s="55"/>
      <c r="AD2" s="56" t="s">
        <v>42</v>
      </c>
      <c r="AE2" s="56"/>
      <c r="AF2" s="56"/>
      <c r="AG2" s="56"/>
      <c r="AH2" s="56"/>
      <c r="AI2" s="64" t="s">
        <v>44</v>
      </c>
      <c r="AJ2" s="64"/>
      <c r="AK2" s="64"/>
      <c r="AL2" s="64"/>
      <c r="AM2" s="64"/>
      <c r="AN2" s="64"/>
      <c r="AO2" s="64"/>
      <c r="AP2" s="67" t="s">
        <v>49</v>
      </c>
      <c r="AQ2" s="67"/>
      <c r="AR2" s="67"/>
      <c r="AS2" s="67"/>
      <c r="AT2" s="64" t="s">
        <v>52</v>
      </c>
      <c r="AU2" s="64"/>
      <c r="AV2" s="64"/>
      <c r="AW2" s="64"/>
      <c r="AX2" s="64" t="s">
        <v>29</v>
      </c>
      <c r="AY2" s="64"/>
      <c r="AZ2" s="64"/>
      <c r="BA2" s="64"/>
      <c r="BB2" s="56" t="s">
        <v>55</v>
      </c>
      <c r="BC2" s="56"/>
      <c r="BD2" s="56"/>
      <c r="BE2" s="56"/>
      <c r="BF2" s="56"/>
      <c r="BG2" s="56"/>
      <c r="BH2" s="64" t="s">
        <v>57</v>
      </c>
      <c r="BI2" s="64"/>
      <c r="BJ2" s="56" t="s">
        <v>59</v>
      </c>
      <c r="BK2" s="56"/>
      <c r="BL2" s="56" t="s">
        <v>62</v>
      </c>
      <c r="BM2" s="56"/>
      <c r="BN2" s="56"/>
      <c r="BO2" s="56"/>
      <c r="BP2" s="64" t="s">
        <v>66</v>
      </c>
      <c r="BQ2" s="64"/>
      <c r="BR2" s="64"/>
      <c r="BS2" s="64"/>
      <c r="BT2" s="59" t="s">
        <v>70</v>
      </c>
      <c r="BU2" s="62"/>
      <c r="BV2" s="62"/>
      <c r="BW2" s="63"/>
      <c r="BX2" s="57" t="s">
        <v>73</v>
      </c>
      <c r="BY2" s="58"/>
      <c r="BZ2" s="59" t="s">
        <v>76</v>
      </c>
      <c r="CA2" s="60"/>
      <c r="CB2" s="57" t="s">
        <v>84</v>
      </c>
      <c r="CC2" s="68"/>
      <c r="CD2" s="68"/>
      <c r="CE2" s="68"/>
      <c r="CF2" s="68"/>
      <c r="CG2" s="68"/>
      <c r="CH2" s="68"/>
      <c r="CI2" s="69"/>
    </row>
    <row r="3" spans="1:134" s="1" customFormat="1" ht="145.5" customHeight="1">
      <c r="A3" s="66"/>
      <c r="B3" s="32" t="s">
        <v>13</v>
      </c>
      <c r="C3" s="12" t="s">
        <v>14</v>
      </c>
      <c r="D3" s="12" t="s">
        <v>15</v>
      </c>
      <c r="E3" s="12" t="s">
        <v>16</v>
      </c>
      <c r="F3" s="12" t="s">
        <v>86</v>
      </c>
      <c r="G3" s="19" t="s">
        <v>28</v>
      </c>
      <c r="H3" s="20" t="s">
        <v>1</v>
      </c>
      <c r="I3" s="20" t="s">
        <v>25</v>
      </c>
      <c r="J3" s="12" t="s">
        <v>19</v>
      </c>
      <c r="K3" s="20" t="s">
        <v>17</v>
      </c>
      <c r="L3" s="20" t="s">
        <v>20</v>
      </c>
      <c r="M3" s="20" t="s">
        <v>18</v>
      </c>
      <c r="N3" s="20" t="s">
        <v>38</v>
      </c>
      <c r="O3" s="19" t="s">
        <v>28</v>
      </c>
      <c r="P3" s="20" t="s">
        <v>1</v>
      </c>
      <c r="Q3" s="20" t="s">
        <v>25</v>
      </c>
      <c r="R3" s="12" t="s">
        <v>21</v>
      </c>
      <c r="S3" s="12" t="s">
        <v>22</v>
      </c>
      <c r="T3" s="12" t="s">
        <v>40</v>
      </c>
      <c r="U3" s="19" t="s">
        <v>28</v>
      </c>
      <c r="V3" s="12" t="s">
        <v>2</v>
      </c>
      <c r="W3" s="20" t="s">
        <v>25</v>
      </c>
      <c r="X3" s="20" t="s">
        <v>23</v>
      </c>
      <c r="Y3" s="20" t="s">
        <v>24</v>
      </c>
      <c r="Z3" s="20" t="s">
        <v>26</v>
      </c>
      <c r="AA3" s="19" t="s">
        <v>28</v>
      </c>
      <c r="AB3" s="12" t="s">
        <v>2</v>
      </c>
      <c r="AC3" s="20" t="s">
        <v>25</v>
      </c>
      <c r="AD3" s="20" t="s">
        <v>27</v>
      </c>
      <c r="AE3" s="20" t="s">
        <v>43</v>
      </c>
      <c r="AF3" s="19" t="s">
        <v>28</v>
      </c>
      <c r="AG3" s="12" t="s">
        <v>2</v>
      </c>
      <c r="AH3" s="20" t="s">
        <v>25</v>
      </c>
      <c r="AI3" s="12" t="s">
        <v>45</v>
      </c>
      <c r="AJ3" s="12" t="s">
        <v>47</v>
      </c>
      <c r="AK3" s="12" t="s">
        <v>46</v>
      </c>
      <c r="AL3" s="12" t="s">
        <v>48</v>
      </c>
      <c r="AM3" s="31" t="s">
        <v>28</v>
      </c>
      <c r="AN3" s="12" t="s">
        <v>2</v>
      </c>
      <c r="AO3" s="12" t="s">
        <v>25</v>
      </c>
      <c r="AP3" s="20" t="s">
        <v>50</v>
      </c>
      <c r="AQ3" s="20" t="s">
        <v>37</v>
      </c>
      <c r="AR3" s="19" t="s">
        <v>28</v>
      </c>
      <c r="AS3" s="20" t="s">
        <v>51</v>
      </c>
      <c r="AT3" s="12" t="s">
        <v>53</v>
      </c>
      <c r="AU3" s="12" t="s">
        <v>88</v>
      </c>
      <c r="AV3" s="19" t="s">
        <v>28</v>
      </c>
      <c r="AW3" s="20" t="s">
        <v>54</v>
      </c>
      <c r="AX3" s="21" t="s">
        <v>30</v>
      </c>
      <c r="AY3" s="21" t="s">
        <v>31</v>
      </c>
      <c r="AZ3" s="19" t="s">
        <v>28</v>
      </c>
      <c r="BA3" s="20" t="s">
        <v>25</v>
      </c>
      <c r="BB3" s="12" t="s">
        <v>34</v>
      </c>
      <c r="BC3" s="12" t="s">
        <v>33</v>
      </c>
      <c r="BD3" s="12" t="s">
        <v>35</v>
      </c>
      <c r="BE3" s="12" t="s">
        <v>36</v>
      </c>
      <c r="BF3" s="19" t="s">
        <v>28</v>
      </c>
      <c r="BG3" s="20" t="s">
        <v>56</v>
      </c>
      <c r="BH3" s="21" t="s">
        <v>32</v>
      </c>
      <c r="BI3" s="20" t="s">
        <v>58</v>
      </c>
      <c r="BJ3" s="12" t="s">
        <v>60</v>
      </c>
      <c r="BK3" s="20" t="s">
        <v>61</v>
      </c>
      <c r="BL3" s="12" t="s">
        <v>63</v>
      </c>
      <c r="BM3" s="12" t="s">
        <v>64</v>
      </c>
      <c r="BN3" s="19" t="s">
        <v>28</v>
      </c>
      <c r="BO3" s="20" t="s">
        <v>65</v>
      </c>
      <c r="BP3" s="20" t="s">
        <v>67</v>
      </c>
      <c r="BQ3" s="20" t="s">
        <v>68</v>
      </c>
      <c r="BR3" s="19" t="s">
        <v>28</v>
      </c>
      <c r="BS3" s="20" t="s">
        <v>69</v>
      </c>
      <c r="BT3" s="20" t="s">
        <v>71</v>
      </c>
      <c r="BU3" s="20" t="s">
        <v>87</v>
      </c>
      <c r="BV3" s="19" t="s">
        <v>28</v>
      </c>
      <c r="BW3" s="20" t="s">
        <v>72</v>
      </c>
      <c r="BX3" s="44" t="s">
        <v>74</v>
      </c>
      <c r="BY3" s="44" t="s">
        <v>75</v>
      </c>
      <c r="BZ3" s="20" t="s">
        <v>77</v>
      </c>
      <c r="CA3" s="20" t="s">
        <v>77</v>
      </c>
      <c r="CB3" s="44" t="s">
        <v>78</v>
      </c>
      <c r="CC3" s="44" t="s">
        <v>79</v>
      </c>
      <c r="CD3" s="44" t="s">
        <v>83</v>
      </c>
      <c r="CE3" s="44" t="s">
        <v>80</v>
      </c>
      <c r="CF3" s="44" t="s">
        <v>81</v>
      </c>
      <c r="CG3" s="44" t="s">
        <v>82</v>
      </c>
      <c r="CH3" s="45" t="s">
        <v>28</v>
      </c>
      <c r="CI3" s="44" t="s">
        <v>85</v>
      </c>
    </row>
    <row r="4" spans="1:134" ht="31.5">
      <c r="A4" s="28" t="s">
        <v>6</v>
      </c>
      <c r="B4" s="33"/>
      <c r="C4" s="16">
        <v>3009.5</v>
      </c>
      <c r="D4" s="15">
        <v>1848.2</v>
      </c>
      <c r="E4" s="17">
        <v>0</v>
      </c>
      <c r="F4" s="15">
        <v>0</v>
      </c>
      <c r="G4" s="29">
        <f>(B4-F4)/(C4-D4-E4)</f>
        <v>0</v>
      </c>
      <c r="H4" s="6" t="s">
        <v>3</v>
      </c>
      <c r="I4" s="70">
        <v>1</v>
      </c>
      <c r="J4" s="71">
        <v>0</v>
      </c>
      <c r="K4" s="49">
        <v>12517.9</v>
      </c>
      <c r="L4" s="49">
        <v>9918.7999999999993</v>
      </c>
      <c r="M4" s="49">
        <v>0</v>
      </c>
      <c r="N4" s="72">
        <v>0</v>
      </c>
      <c r="O4" s="73">
        <f>(J4-N4)/(K4-L4-M4)</f>
        <v>0</v>
      </c>
      <c r="P4" s="70" t="s">
        <v>3</v>
      </c>
      <c r="Q4" s="70">
        <v>1</v>
      </c>
      <c r="R4" s="74">
        <v>0</v>
      </c>
      <c r="S4" s="75">
        <v>2196.6</v>
      </c>
      <c r="T4" s="74">
        <v>51</v>
      </c>
      <c r="U4" s="76">
        <f>R4/(S4-T4)</f>
        <v>0</v>
      </c>
      <c r="V4" s="70" t="s">
        <v>4</v>
      </c>
      <c r="W4" s="70">
        <v>1</v>
      </c>
      <c r="X4" s="77">
        <v>0</v>
      </c>
      <c r="Y4" s="74"/>
      <c r="Z4" s="77">
        <v>0</v>
      </c>
      <c r="AA4" s="76">
        <v>0</v>
      </c>
      <c r="AB4" s="70" t="s">
        <v>5</v>
      </c>
      <c r="AC4" s="70">
        <v>1</v>
      </c>
      <c r="AD4" s="49">
        <v>1915.6</v>
      </c>
      <c r="AE4" s="74">
        <v>1915.6</v>
      </c>
      <c r="AF4" s="76">
        <f>AD4/AE4</f>
        <v>1</v>
      </c>
      <c r="AG4" s="70" t="s">
        <v>5</v>
      </c>
      <c r="AH4" s="70">
        <v>1</v>
      </c>
      <c r="AI4" s="49">
        <v>4.4000000000000004</v>
      </c>
      <c r="AJ4" s="71">
        <v>6</v>
      </c>
      <c r="AK4" s="71">
        <v>4.4000000000000004</v>
      </c>
      <c r="AL4" s="71">
        <v>6</v>
      </c>
      <c r="AM4" s="76">
        <f>(AI4+AJ4)-(AK4+AL4)</f>
        <v>0</v>
      </c>
      <c r="AN4" s="70" t="s">
        <v>5</v>
      </c>
      <c r="AO4" s="70">
        <v>1</v>
      </c>
      <c r="AP4" s="75">
        <v>2196.6</v>
      </c>
      <c r="AQ4" s="75">
        <v>2196.6</v>
      </c>
      <c r="AR4" s="74">
        <f>AQ4/AP4</f>
        <v>1</v>
      </c>
      <c r="AS4" s="70">
        <v>1</v>
      </c>
      <c r="AT4" s="49">
        <v>2599.1</v>
      </c>
      <c r="AU4" s="49">
        <v>2459.1</v>
      </c>
      <c r="AV4" s="78">
        <f>AT4/AU4</f>
        <v>1.0569313976658128</v>
      </c>
      <c r="AW4" s="70">
        <v>0.5</v>
      </c>
      <c r="AX4" s="49">
        <v>228.4</v>
      </c>
      <c r="AY4" s="49"/>
      <c r="AZ4" s="78" t="e">
        <f>AX4/AY4</f>
        <v>#DIV/0!</v>
      </c>
      <c r="BA4" s="40"/>
      <c r="BB4" s="79"/>
      <c r="BC4" s="75">
        <v>929.67</v>
      </c>
      <c r="BD4" s="79">
        <v>1215.9000000000001</v>
      </c>
      <c r="BE4" s="80"/>
      <c r="BF4" s="80">
        <f>BB4/((BC4+BD4+BE4)/3)</f>
        <v>0</v>
      </c>
      <c r="BG4" s="81">
        <v>0</v>
      </c>
      <c r="BH4" s="49">
        <v>0</v>
      </c>
      <c r="BI4" s="82">
        <v>0</v>
      </c>
      <c r="BJ4" s="52">
        <v>0</v>
      </c>
      <c r="BK4" s="83">
        <v>0</v>
      </c>
      <c r="BL4" s="46">
        <v>1</v>
      </c>
      <c r="BM4" s="83">
        <v>513</v>
      </c>
      <c r="BN4" s="84">
        <f>BL4/BM4</f>
        <v>1.9493177387914229E-3</v>
      </c>
      <c r="BO4" s="40">
        <v>-1</v>
      </c>
      <c r="BP4" s="46">
        <v>47.1</v>
      </c>
      <c r="BQ4" s="46">
        <v>47.3</v>
      </c>
      <c r="BR4" s="74">
        <f>BP4/BQ4</f>
        <v>0.9957716701902749</v>
      </c>
      <c r="BS4" s="85">
        <v>0</v>
      </c>
      <c r="BT4" s="86"/>
      <c r="BU4" s="86"/>
      <c r="BV4" s="86" t="e">
        <f>BT4/BU4</f>
        <v>#DIV/0!</v>
      </c>
      <c r="BW4" s="40">
        <v>1</v>
      </c>
      <c r="BX4" s="40">
        <v>0</v>
      </c>
      <c r="BY4" s="85">
        <v>0</v>
      </c>
      <c r="BZ4" s="85">
        <v>0</v>
      </c>
      <c r="CA4" s="85">
        <v>-1</v>
      </c>
      <c r="CB4" s="85"/>
      <c r="CC4" s="85">
        <v>1</v>
      </c>
      <c r="CD4" s="85"/>
      <c r="CE4" s="85"/>
      <c r="CF4" s="85"/>
      <c r="CG4" s="85"/>
      <c r="CH4" s="85">
        <f>CB4+CC4+CD4+CE4+CF4+CG4</f>
        <v>1</v>
      </c>
      <c r="CI4" s="85">
        <v>0</v>
      </c>
      <c r="CJ4" s="30">
        <f>I4+Q4+W4+AC4+AH4+AO4+AS4+AW4+BG4+BI4+BK4+BO4+BS4+BW4+BY4+CA4+CI4</f>
        <v>6.5</v>
      </c>
    </row>
    <row r="5" spans="1:134" ht="42.75" customHeight="1">
      <c r="A5" s="28" t="s">
        <v>7</v>
      </c>
      <c r="B5" s="33"/>
      <c r="C5" s="18">
        <v>2421.6</v>
      </c>
      <c r="D5" s="15">
        <v>1661.9</v>
      </c>
      <c r="E5" s="17">
        <v>0</v>
      </c>
      <c r="F5" s="15">
        <v>0</v>
      </c>
      <c r="G5" s="29">
        <f>(B5- F5)/(C5-D5-E5)</f>
        <v>0</v>
      </c>
      <c r="H5" s="6" t="s">
        <v>3</v>
      </c>
      <c r="I5" s="70">
        <v>1</v>
      </c>
      <c r="J5" s="71">
        <v>0</v>
      </c>
      <c r="K5" s="49">
        <v>5036.3999999999996</v>
      </c>
      <c r="L5" s="49">
        <v>3423.2</v>
      </c>
      <c r="M5" s="49">
        <v>0</v>
      </c>
      <c r="N5" s="72">
        <v>0</v>
      </c>
      <c r="O5" s="73">
        <v>0</v>
      </c>
      <c r="P5" s="70" t="s">
        <v>3</v>
      </c>
      <c r="Q5" s="70">
        <v>1</v>
      </c>
      <c r="R5" s="74">
        <v>0</v>
      </c>
      <c r="S5" s="75">
        <v>2099.5</v>
      </c>
      <c r="T5" s="74">
        <v>46.8</v>
      </c>
      <c r="U5" s="76">
        <f>R4/(S4-T4)</f>
        <v>0</v>
      </c>
      <c r="V5" s="70" t="s">
        <v>4</v>
      </c>
      <c r="W5" s="70">
        <v>1</v>
      </c>
      <c r="X5" s="77">
        <v>0</v>
      </c>
      <c r="Y5" s="74"/>
      <c r="Z5" s="77">
        <v>0</v>
      </c>
      <c r="AA5" s="76">
        <v>0</v>
      </c>
      <c r="AB5" s="70" t="s">
        <v>5</v>
      </c>
      <c r="AC5" s="70">
        <v>1</v>
      </c>
      <c r="AD5" s="49">
        <v>2194.9</v>
      </c>
      <c r="AE5" s="74">
        <v>2194.8000000000002</v>
      </c>
      <c r="AF5" s="76">
        <f>AD5/AE5</f>
        <v>1.0000455622380171</v>
      </c>
      <c r="AG5" s="70" t="s">
        <v>5</v>
      </c>
      <c r="AH5" s="70">
        <v>1</v>
      </c>
      <c r="AI5" s="49">
        <v>4.8</v>
      </c>
      <c r="AJ5" s="71">
        <v>6</v>
      </c>
      <c r="AK5" s="71">
        <v>4.8</v>
      </c>
      <c r="AL5" s="71">
        <v>6</v>
      </c>
      <c r="AM5" s="76">
        <f>(AI5+AJ5)-(AK5+AL5)</f>
        <v>0</v>
      </c>
      <c r="AN5" s="70" t="s">
        <v>5</v>
      </c>
      <c r="AO5" s="70">
        <v>1</v>
      </c>
      <c r="AP5" s="75">
        <v>2099.5</v>
      </c>
      <c r="AQ5" s="75">
        <v>2099.5</v>
      </c>
      <c r="AR5" s="74">
        <f>AQ5/AP5</f>
        <v>1</v>
      </c>
      <c r="AS5" s="70">
        <v>1</v>
      </c>
      <c r="AT5" s="50">
        <v>1613.2</v>
      </c>
      <c r="AU5" s="50">
        <v>2004.8</v>
      </c>
      <c r="AV5" s="78">
        <f>AT5/AU5</f>
        <v>0.80466879489225862</v>
      </c>
      <c r="AW5" s="70">
        <v>0</v>
      </c>
      <c r="AX5" s="49">
        <v>289.7</v>
      </c>
      <c r="AY5" s="49"/>
      <c r="AZ5" s="78" t="e">
        <f>AX5/AY5</f>
        <v>#DIV/0!</v>
      </c>
      <c r="BA5" s="40"/>
      <c r="BB5" s="79"/>
      <c r="BC5" s="75">
        <v>951.47</v>
      </c>
      <c r="BD5" s="79">
        <v>1101.2</v>
      </c>
      <c r="BE5" s="80"/>
      <c r="BF5" s="80">
        <f>BB5/((BC5+BD5+BE5)/3)</f>
        <v>0</v>
      </c>
      <c r="BG5" s="81">
        <v>0</v>
      </c>
      <c r="BH5" s="49">
        <v>0</v>
      </c>
      <c r="BI5" s="82">
        <v>0</v>
      </c>
      <c r="BJ5" s="38">
        <v>0</v>
      </c>
      <c r="BK5" s="83">
        <v>0</v>
      </c>
      <c r="BL5" s="46">
        <v>2</v>
      </c>
      <c r="BM5" s="83">
        <v>696</v>
      </c>
      <c r="BN5" s="84">
        <f>BL5/BM5</f>
        <v>2.8735632183908046E-3</v>
      </c>
      <c r="BO5" s="40">
        <v>-1</v>
      </c>
      <c r="BP5" s="46">
        <v>45.2</v>
      </c>
      <c r="BQ5" s="46">
        <v>36.200000000000003</v>
      </c>
      <c r="BR5" s="74">
        <f>BP5/BQ5</f>
        <v>1.2486187845303867</v>
      </c>
      <c r="BS5" s="85">
        <v>0</v>
      </c>
      <c r="BT5" s="86"/>
      <c r="BU5" s="86"/>
      <c r="BV5" s="86" t="e">
        <f>BT5/BU5</f>
        <v>#DIV/0!</v>
      </c>
      <c r="BW5" s="40">
        <v>1</v>
      </c>
      <c r="BX5" s="40">
        <v>0</v>
      </c>
      <c r="BY5" s="85">
        <v>0</v>
      </c>
      <c r="BZ5" s="85">
        <v>0</v>
      </c>
      <c r="CA5" s="85">
        <v>-1</v>
      </c>
      <c r="CB5" s="85"/>
      <c r="CC5" s="85">
        <v>1</v>
      </c>
      <c r="CD5" s="85"/>
      <c r="CE5" s="85"/>
      <c r="CF5" s="85"/>
      <c r="CG5" s="85"/>
      <c r="CH5" s="85">
        <f>CB5+CC5+CD5+CE5+CF5+CG5</f>
        <v>1</v>
      </c>
      <c r="CI5" s="85">
        <v>0</v>
      </c>
      <c r="CJ5" s="30">
        <f>I5+Q5+W5+AC5+AH5+AO5+AS5+AW5+BG5+BI5+BK5+BO5+BS5+BW5+BY5+CA5+CI5</f>
        <v>6</v>
      </c>
    </row>
    <row r="6" spans="1:134" ht="31.5">
      <c r="A6" s="28" t="s">
        <v>8</v>
      </c>
      <c r="B6" s="33"/>
      <c r="C6" s="18">
        <v>5205.2</v>
      </c>
      <c r="D6" s="22">
        <v>3512.1</v>
      </c>
      <c r="E6" s="23">
        <v>0</v>
      </c>
      <c r="F6" s="15">
        <v>0</v>
      </c>
      <c r="G6" s="29">
        <f>(B6- F6)/(C6-D6-E6)</f>
        <v>0</v>
      </c>
      <c r="H6" s="24" t="s">
        <v>3</v>
      </c>
      <c r="I6" s="70">
        <v>1</v>
      </c>
      <c r="J6" s="87">
        <v>0</v>
      </c>
      <c r="K6" s="50">
        <v>17027.099999999999</v>
      </c>
      <c r="L6" s="50">
        <v>14150.2</v>
      </c>
      <c r="M6" s="50">
        <v>0</v>
      </c>
      <c r="N6" s="88">
        <v>0</v>
      </c>
      <c r="O6" s="73">
        <f>J6/(K6-L6-M6)</f>
        <v>0</v>
      </c>
      <c r="P6" s="89" t="s">
        <v>3</v>
      </c>
      <c r="Q6" s="89">
        <v>1</v>
      </c>
      <c r="R6" s="90">
        <v>0</v>
      </c>
      <c r="S6" s="91">
        <v>4508.3</v>
      </c>
      <c r="T6" s="90">
        <v>119.3</v>
      </c>
      <c r="U6" s="92">
        <f>R6/(S6-T6)</f>
        <v>0</v>
      </c>
      <c r="V6" s="89" t="s">
        <v>4</v>
      </c>
      <c r="W6" s="89">
        <v>1</v>
      </c>
      <c r="X6" s="93">
        <v>0</v>
      </c>
      <c r="Y6" s="74"/>
      <c r="Z6" s="93">
        <v>0</v>
      </c>
      <c r="AA6" s="92">
        <v>0</v>
      </c>
      <c r="AB6" s="89" t="s">
        <v>5</v>
      </c>
      <c r="AC6" s="89">
        <v>1</v>
      </c>
      <c r="AD6" s="47">
        <v>2614.8000000000002</v>
      </c>
      <c r="AE6" s="90">
        <v>2610</v>
      </c>
      <c r="AF6" s="76">
        <f>AD6/AE6</f>
        <v>1.0018390804597701</v>
      </c>
      <c r="AG6" s="89" t="s">
        <v>5</v>
      </c>
      <c r="AH6" s="89">
        <v>0</v>
      </c>
      <c r="AI6" s="50">
        <v>5.0999999999999996</v>
      </c>
      <c r="AJ6" s="87">
        <v>15</v>
      </c>
      <c r="AK6" s="87">
        <v>5.0999999999999996</v>
      </c>
      <c r="AL6" s="87">
        <v>15</v>
      </c>
      <c r="AM6" s="76">
        <f>(AI6+AJ6)-(AK6+AL6)</f>
        <v>0</v>
      </c>
      <c r="AN6" s="89" t="s">
        <v>5</v>
      </c>
      <c r="AO6" s="70">
        <v>1</v>
      </c>
      <c r="AP6" s="91">
        <v>4508.3</v>
      </c>
      <c r="AQ6" s="91">
        <v>4508.3</v>
      </c>
      <c r="AR6" s="74">
        <f>AQ6/AP6</f>
        <v>1</v>
      </c>
      <c r="AS6" s="89">
        <v>1</v>
      </c>
      <c r="AT6" s="50">
        <v>2876.9</v>
      </c>
      <c r="AU6" s="50">
        <v>2876.9</v>
      </c>
      <c r="AV6" s="94">
        <f>AT6/AU6</f>
        <v>1</v>
      </c>
      <c r="AW6" s="70">
        <v>1</v>
      </c>
      <c r="AX6" s="49">
        <v>451.5</v>
      </c>
      <c r="AY6" s="49"/>
      <c r="AZ6" s="94" t="e">
        <f>AX6/AY6</f>
        <v>#DIV/0!</v>
      </c>
      <c r="BA6" s="95"/>
      <c r="BB6" s="79"/>
      <c r="BC6" s="91">
        <v>2013.78</v>
      </c>
      <c r="BD6" s="96">
        <v>2361.4</v>
      </c>
      <c r="BE6" s="97"/>
      <c r="BF6" s="80">
        <f>BB6/((BC6+BD6+BE6)/3)</f>
        <v>0</v>
      </c>
      <c r="BG6" s="81">
        <v>0</v>
      </c>
      <c r="BH6" s="93">
        <v>0</v>
      </c>
      <c r="BI6" s="98">
        <v>0</v>
      </c>
      <c r="BJ6" s="38">
        <v>0</v>
      </c>
      <c r="BK6" s="83">
        <v>0</v>
      </c>
      <c r="BL6" s="47">
        <v>2</v>
      </c>
      <c r="BM6" s="99">
        <v>1360</v>
      </c>
      <c r="BN6" s="84">
        <f>BL6/BM6</f>
        <v>1.4705882352941176E-3</v>
      </c>
      <c r="BO6" s="41">
        <v>-1</v>
      </c>
      <c r="BP6" s="47">
        <v>41.3</v>
      </c>
      <c r="BQ6" s="47">
        <v>53.7</v>
      </c>
      <c r="BR6" s="74">
        <f>BP6/BQ6</f>
        <v>0.76908752327746732</v>
      </c>
      <c r="BS6" s="100">
        <v>1</v>
      </c>
      <c r="BT6" s="101">
        <v>14.7</v>
      </c>
      <c r="BU6" s="101">
        <v>2.6</v>
      </c>
      <c r="BV6" s="86">
        <f>BT6/BU6</f>
        <v>5.6538461538461533</v>
      </c>
      <c r="BW6" s="41">
        <v>0</v>
      </c>
      <c r="BX6" s="41">
        <v>0</v>
      </c>
      <c r="BY6" s="100">
        <v>0</v>
      </c>
      <c r="BZ6" s="100">
        <v>0</v>
      </c>
      <c r="CA6" s="85">
        <v>-1</v>
      </c>
      <c r="CB6" s="85"/>
      <c r="CC6" s="85">
        <v>1</v>
      </c>
      <c r="CD6" s="100"/>
      <c r="CE6" s="85"/>
      <c r="CF6" s="100"/>
      <c r="CG6" s="100"/>
      <c r="CH6" s="85">
        <f>CB6+CC6+CD6+CE6+CF6+CG6</f>
        <v>1</v>
      </c>
      <c r="CI6" s="85">
        <v>0</v>
      </c>
      <c r="CJ6" s="30">
        <f>I6+Q6+W6+AC6+AH6+AO6+AS6+AW6+BG6+BI6+BK6+BO6+BS6+BW6+BY6+CA6+CI6</f>
        <v>6</v>
      </c>
    </row>
    <row r="7" spans="1:134" ht="31.5">
      <c r="A7" s="28" t="s">
        <v>9</v>
      </c>
      <c r="B7" s="33"/>
      <c r="C7" s="18">
        <v>2419.6999999999998</v>
      </c>
      <c r="D7" s="15">
        <v>1748.4</v>
      </c>
      <c r="E7" s="15">
        <v>0</v>
      </c>
      <c r="F7" s="15">
        <v>0</v>
      </c>
      <c r="G7" s="29">
        <f>(B7- F7)/(C7-D7-E7)</f>
        <v>0</v>
      </c>
      <c r="H7" s="6" t="s">
        <v>3</v>
      </c>
      <c r="I7" s="70">
        <v>1</v>
      </c>
      <c r="J7" s="71">
        <v>0</v>
      </c>
      <c r="K7" s="49">
        <v>5637.4</v>
      </c>
      <c r="L7" s="49">
        <v>4380.6000000000004</v>
      </c>
      <c r="M7" s="49">
        <v>0</v>
      </c>
      <c r="N7" s="72">
        <v>0</v>
      </c>
      <c r="O7" s="73">
        <f>J7/(K7-L7-M7)</f>
        <v>0</v>
      </c>
      <c r="P7" s="70" t="s">
        <v>3</v>
      </c>
      <c r="Q7" s="70">
        <v>1</v>
      </c>
      <c r="R7" s="74">
        <v>0</v>
      </c>
      <c r="S7" s="71">
        <v>2157.9</v>
      </c>
      <c r="T7" s="74">
        <v>45.9</v>
      </c>
      <c r="U7" s="76">
        <f>R7/(S7-T7)</f>
        <v>0</v>
      </c>
      <c r="V7" s="70" t="s">
        <v>4</v>
      </c>
      <c r="W7" s="70">
        <v>1</v>
      </c>
      <c r="X7" s="77">
        <v>0</v>
      </c>
      <c r="Y7" s="71"/>
      <c r="Z7" s="77">
        <v>0</v>
      </c>
      <c r="AA7" s="76">
        <v>0</v>
      </c>
      <c r="AB7" s="70" t="s">
        <v>5</v>
      </c>
      <c r="AC7" s="70">
        <v>1</v>
      </c>
      <c r="AD7" s="49">
        <v>1867.5</v>
      </c>
      <c r="AE7" s="74">
        <v>1864.3</v>
      </c>
      <c r="AF7" s="76">
        <f>AD7/AE7</f>
        <v>1.0017164619428205</v>
      </c>
      <c r="AG7" s="70" t="s">
        <v>5</v>
      </c>
      <c r="AH7" s="70">
        <v>0</v>
      </c>
      <c r="AI7" s="49">
        <v>4.0999999999999996</v>
      </c>
      <c r="AJ7" s="71">
        <v>5</v>
      </c>
      <c r="AK7" s="71">
        <v>4.0999999999999996</v>
      </c>
      <c r="AL7" s="71">
        <v>5</v>
      </c>
      <c r="AM7" s="76">
        <f>(AI7+AJ7)-(AK7+AL7)</f>
        <v>0</v>
      </c>
      <c r="AN7" s="70" t="s">
        <v>5</v>
      </c>
      <c r="AO7" s="70">
        <v>1</v>
      </c>
      <c r="AP7" s="71">
        <v>2157.9</v>
      </c>
      <c r="AQ7" s="71">
        <v>2157.9</v>
      </c>
      <c r="AR7" s="74">
        <f>AQ7/AP7</f>
        <v>1</v>
      </c>
      <c r="AS7" s="70">
        <v>1</v>
      </c>
      <c r="AT7" s="49">
        <v>1256.8</v>
      </c>
      <c r="AU7" s="49">
        <v>1249</v>
      </c>
      <c r="AV7" s="78">
        <f>AT7/AU7</f>
        <v>1.0062449959967974</v>
      </c>
      <c r="AW7" s="70">
        <v>1</v>
      </c>
      <c r="AX7" s="49">
        <v>341.5</v>
      </c>
      <c r="AY7" s="49"/>
      <c r="AZ7" s="78" t="e">
        <f>AX7/AY7</f>
        <v>#DIV/0!</v>
      </c>
      <c r="BA7" s="40"/>
      <c r="BB7" s="79"/>
      <c r="BC7" s="71">
        <v>998.78</v>
      </c>
      <c r="BD7" s="79">
        <v>1113.2</v>
      </c>
      <c r="BE7" s="80"/>
      <c r="BF7" s="80">
        <f>BB7/((BC7+BD7+BE7)/3)</f>
        <v>0</v>
      </c>
      <c r="BG7" s="81">
        <v>0</v>
      </c>
      <c r="BH7" s="77">
        <v>0</v>
      </c>
      <c r="BI7" s="82">
        <v>0</v>
      </c>
      <c r="BJ7" s="39">
        <v>0</v>
      </c>
      <c r="BK7" s="102">
        <v>0</v>
      </c>
      <c r="BL7" s="46">
        <v>1</v>
      </c>
      <c r="BM7" s="102">
        <v>436</v>
      </c>
      <c r="BN7" s="84">
        <f>BL7/BM7</f>
        <v>2.2935779816513763E-3</v>
      </c>
      <c r="BO7" s="42">
        <v>-1</v>
      </c>
      <c r="BP7" s="46">
        <v>32.9</v>
      </c>
      <c r="BQ7" s="46">
        <v>26.2</v>
      </c>
      <c r="BR7" s="74">
        <f>BP7/BQ7</f>
        <v>1.2557251908396947</v>
      </c>
      <c r="BS7" s="85">
        <v>0</v>
      </c>
      <c r="BT7" s="86"/>
      <c r="BU7" s="86"/>
      <c r="BV7" s="86" t="e">
        <f>BT7/BU7</f>
        <v>#DIV/0!</v>
      </c>
      <c r="BW7" s="42">
        <v>1</v>
      </c>
      <c r="BX7" s="42">
        <v>0</v>
      </c>
      <c r="BY7" s="85">
        <v>0</v>
      </c>
      <c r="BZ7" s="85">
        <v>0</v>
      </c>
      <c r="CA7" s="85">
        <v>-1</v>
      </c>
      <c r="CB7" s="85"/>
      <c r="CC7" s="85">
        <v>1</v>
      </c>
      <c r="CD7" s="85"/>
      <c r="CE7" s="85"/>
      <c r="CF7" s="85"/>
      <c r="CG7" s="85"/>
      <c r="CH7" s="85">
        <f>CB7+CC7+CD7+CE7+CF7+CG7</f>
        <v>1</v>
      </c>
      <c r="CI7" s="85">
        <v>0</v>
      </c>
      <c r="CJ7" s="30">
        <f>I7+Q7+W7+AC7+AH7+AO7+AS7+AW7+BG7+BI7+BK7+BO7+BS7+BW7+BY7+CA7+CI7</f>
        <v>6</v>
      </c>
    </row>
    <row r="8" spans="1:134" ht="31.5">
      <c r="A8" s="28" t="s">
        <v>10</v>
      </c>
      <c r="B8" s="33">
        <v>812.6</v>
      </c>
      <c r="C8" s="18">
        <v>6272.8</v>
      </c>
      <c r="D8" s="25">
        <v>1214.7</v>
      </c>
      <c r="E8" s="26">
        <v>0</v>
      </c>
      <c r="F8" s="33">
        <v>812.6</v>
      </c>
      <c r="G8" s="29">
        <f>(B8- F8)/(C8-D8-E8)</f>
        <v>0</v>
      </c>
      <c r="H8" s="27" t="s">
        <v>3</v>
      </c>
      <c r="I8" s="70">
        <v>1</v>
      </c>
      <c r="J8" s="103">
        <v>0</v>
      </c>
      <c r="K8" s="51">
        <v>30029.8</v>
      </c>
      <c r="L8" s="48">
        <v>16491.099999999999</v>
      </c>
      <c r="M8" s="51">
        <v>0</v>
      </c>
      <c r="N8" s="104">
        <v>0</v>
      </c>
      <c r="O8" s="73">
        <f>J8/(K8-L8-M8)</f>
        <v>0</v>
      </c>
      <c r="P8" s="105" t="s">
        <v>3</v>
      </c>
      <c r="Q8" s="105">
        <v>1</v>
      </c>
      <c r="R8" s="106">
        <v>0</v>
      </c>
      <c r="S8" s="107">
        <v>7095.4</v>
      </c>
      <c r="T8" s="106">
        <v>0</v>
      </c>
      <c r="U8" s="108">
        <f>R8/(S8-T8)</f>
        <v>0</v>
      </c>
      <c r="V8" s="105" t="s">
        <v>4</v>
      </c>
      <c r="W8" s="105">
        <v>1</v>
      </c>
      <c r="X8" s="77">
        <v>0</v>
      </c>
      <c r="Y8" s="74">
        <v>812.6</v>
      </c>
      <c r="Z8" s="77">
        <v>0</v>
      </c>
      <c r="AA8" s="108">
        <v>0</v>
      </c>
      <c r="AB8" s="105" t="s">
        <v>5</v>
      </c>
      <c r="AC8" s="105">
        <v>1</v>
      </c>
      <c r="AD8" s="51">
        <v>6505.2</v>
      </c>
      <c r="AE8" s="106">
        <v>6485.4</v>
      </c>
      <c r="AF8" s="76">
        <f>AD8/AE8</f>
        <v>1.0030530113794061</v>
      </c>
      <c r="AG8" s="105" t="s">
        <v>5</v>
      </c>
      <c r="AH8" s="105">
        <v>0</v>
      </c>
      <c r="AI8" s="51">
        <v>10.4</v>
      </c>
      <c r="AJ8" s="103">
        <v>3.8</v>
      </c>
      <c r="AK8" s="103">
        <v>10.4</v>
      </c>
      <c r="AL8" s="103">
        <v>3.8</v>
      </c>
      <c r="AM8" s="76">
        <f>(AI8+AJ8)-(AK8+AL8)</f>
        <v>0</v>
      </c>
      <c r="AN8" s="105" t="s">
        <v>5</v>
      </c>
      <c r="AO8" s="70">
        <v>1</v>
      </c>
      <c r="AP8" s="107">
        <v>7095.4</v>
      </c>
      <c r="AQ8" s="107">
        <v>7095.4</v>
      </c>
      <c r="AR8" s="74">
        <f>AQ8/AP8</f>
        <v>1</v>
      </c>
      <c r="AS8" s="105">
        <v>1</v>
      </c>
      <c r="AT8" s="51">
        <v>13538.7</v>
      </c>
      <c r="AU8" s="51">
        <v>13538.7</v>
      </c>
      <c r="AV8" s="109">
        <f>AT8/AU8</f>
        <v>1</v>
      </c>
      <c r="AW8" s="70">
        <v>1</v>
      </c>
      <c r="AX8" s="49">
        <v>1970.4</v>
      </c>
      <c r="AY8" s="49"/>
      <c r="AZ8" s="109" t="e">
        <f>AX8/AY8</f>
        <v>#DIV/0!</v>
      </c>
      <c r="BA8" s="110"/>
      <c r="BB8" s="79"/>
      <c r="BC8" s="107">
        <v>3633.63</v>
      </c>
      <c r="BD8" s="111">
        <v>3461.7</v>
      </c>
      <c r="BE8" s="112"/>
      <c r="BF8" s="80">
        <f>BB8/((BC8+BD8+BE8)/3)</f>
        <v>0</v>
      </c>
      <c r="BG8" s="81">
        <v>0</v>
      </c>
      <c r="BH8" s="113">
        <v>0</v>
      </c>
      <c r="BI8" s="114">
        <v>0</v>
      </c>
      <c r="BJ8" s="38">
        <v>0</v>
      </c>
      <c r="BK8" s="83">
        <v>0</v>
      </c>
      <c r="BL8" s="115">
        <v>26</v>
      </c>
      <c r="BM8" s="116">
        <v>5182</v>
      </c>
      <c r="BN8" s="84">
        <f>BL8/BM8</f>
        <v>5.0173678116557313E-3</v>
      </c>
      <c r="BO8" s="43">
        <v>1</v>
      </c>
      <c r="BP8" s="46">
        <v>453.6</v>
      </c>
      <c r="BQ8" s="46">
        <v>442.6</v>
      </c>
      <c r="BR8" s="74">
        <f>BP8/BQ8</f>
        <v>1.0248531405332129</v>
      </c>
      <c r="BS8" s="85">
        <v>0</v>
      </c>
      <c r="BT8" s="117">
        <v>267.60000000000002</v>
      </c>
      <c r="BU8" s="117">
        <v>235.9</v>
      </c>
      <c r="BV8" s="86">
        <f>BT8/BU8</f>
        <v>1.1343789741415855</v>
      </c>
      <c r="BW8" s="43">
        <v>0</v>
      </c>
      <c r="BX8" s="43">
        <v>0</v>
      </c>
      <c r="BY8" s="115">
        <v>0</v>
      </c>
      <c r="BZ8" s="115">
        <v>0</v>
      </c>
      <c r="CA8" s="85">
        <v>-1</v>
      </c>
      <c r="CB8" s="115"/>
      <c r="CC8" s="115">
        <v>1</v>
      </c>
      <c r="CD8" s="115"/>
      <c r="CE8" s="85"/>
      <c r="CF8" s="115"/>
      <c r="CG8" s="115">
        <v>1</v>
      </c>
      <c r="CH8" s="85">
        <f>CB8+CC8+CD8+CE8+CF8+CG8</f>
        <v>2</v>
      </c>
      <c r="CI8" s="85">
        <v>0</v>
      </c>
      <c r="CJ8" s="30">
        <f>I8+Q8+W8+AC8+AH8+AO8+AS8+AW8+BG8+BI8+BK8+BO8+BS8+BW8+BY8+CA8+CI8</f>
        <v>7</v>
      </c>
    </row>
    <row r="9" spans="1:134" ht="16.5" customHeight="1">
      <c r="X9" s="53"/>
      <c r="Y9" s="54"/>
      <c r="Z9" s="53"/>
      <c r="AD9" s="4"/>
      <c r="AE9" s="4"/>
      <c r="AI9" s="4"/>
      <c r="AJ9" s="4"/>
      <c r="AK9" s="4"/>
      <c r="AL9" s="4"/>
      <c r="AP9" s="35"/>
      <c r="AQ9" s="36"/>
      <c r="BB9" s="34"/>
      <c r="BC9" s="4"/>
      <c r="BD9" s="4"/>
      <c r="BE9" s="4"/>
      <c r="BJ9" s="37"/>
      <c r="BK9" s="4"/>
      <c r="BM9" s="9"/>
      <c r="CB9" s="30"/>
    </row>
    <row r="10" spans="1:134" hidden="1">
      <c r="Y10" s="4"/>
      <c r="AD10" s="4"/>
      <c r="AE10" s="4"/>
      <c r="AI10" s="4"/>
      <c r="AJ10" s="4"/>
      <c r="AK10" s="4"/>
      <c r="AL10" s="4"/>
      <c r="AP10" s="4"/>
      <c r="AQ10" s="4"/>
      <c r="BB10" s="4"/>
      <c r="BC10" s="4"/>
      <c r="BD10" s="4"/>
      <c r="BE10" s="4"/>
      <c r="BJ10" s="37"/>
      <c r="BK10" s="4"/>
      <c r="BM10" s="9"/>
    </row>
    <row r="11" spans="1:134" hidden="1">
      <c r="Y11" s="4"/>
      <c r="AD11" s="4"/>
      <c r="AE11" s="4"/>
      <c r="AI11" s="4"/>
      <c r="AJ11" s="4"/>
      <c r="AK11" s="4"/>
      <c r="AL11" s="4"/>
      <c r="AP11" s="4"/>
      <c r="AQ11" s="4"/>
      <c r="BB11" s="4"/>
      <c r="BC11" s="4"/>
      <c r="BD11" s="4"/>
      <c r="BE11" s="4"/>
      <c r="BJ11" s="37"/>
      <c r="BK11" s="4"/>
      <c r="BM11" s="9"/>
    </row>
    <row r="12" spans="1:134" hidden="1">
      <c r="Y12" s="4"/>
      <c r="AD12" s="4"/>
      <c r="AE12" s="4"/>
      <c r="AI12" s="4"/>
      <c r="AJ12" s="4"/>
      <c r="AK12" s="4"/>
      <c r="AL12" s="4"/>
      <c r="AP12" s="4"/>
      <c r="AQ12" s="4"/>
      <c r="BB12" s="4"/>
      <c r="BC12" s="4"/>
      <c r="BD12" s="4"/>
      <c r="BE12" s="4"/>
      <c r="BJ12" s="37"/>
      <c r="BK12" s="4"/>
      <c r="BM12" s="9"/>
    </row>
    <row r="13" spans="1:134" hidden="1">
      <c r="Y13" s="4"/>
      <c r="AD13" s="4"/>
      <c r="AE13" s="4"/>
      <c r="AI13" s="4"/>
      <c r="AJ13" s="4"/>
      <c r="AK13" s="4"/>
      <c r="AL13" s="4"/>
      <c r="AP13" s="4"/>
      <c r="AQ13" s="4"/>
      <c r="BB13" s="4"/>
      <c r="BC13" s="4"/>
      <c r="BD13" s="4"/>
      <c r="BE13" s="4"/>
      <c r="BJ13" s="37"/>
      <c r="BK13" s="4"/>
      <c r="BM13" s="9"/>
    </row>
    <row r="14" spans="1:134" hidden="1">
      <c r="Y14" s="4"/>
      <c r="AD14" s="4"/>
      <c r="AE14" s="4"/>
      <c r="AI14" s="4"/>
      <c r="AJ14" s="4"/>
      <c r="AK14" s="4"/>
      <c r="AL14" s="4"/>
      <c r="AP14" s="4"/>
      <c r="AQ14" s="4"/>
      <c r="BB14" s="4"/>
      <c r="BC14" s="4"/>
      <c r="BD14" s="4"/>
      <c r="BE14" s="4"/>
      <c r="BJ14" s="37"/>
      <c r="BK14" s="4"/>
      <c r="BM14" s="9"/>
    </row>
    <row r="15" spans="1:134" hidden="1">
      <c r="Y15" s="4"/>
      <c r="AD15" s="4"/>
      <c r="AE15" s="4"/>
      <c r="AI15" s="4"/>
      <c r="AJ15" s="4"/>
      <c r="AK15" s="4"/>
      <c r="AL15" s="4"/>
      <c r="AP15" s="4"/>
      <c r="AQ15" s="4"/>
      <c r="BB15" s="4"/>
      <c r="BC15" s="4"/>
      <c r="BD15" s="4"/>
      <c r="BE15" s="4"/>
      <c r="BJ15" s="37"/>
      <c r="BK15" s="4"/>
      <c r="BM15" s="9"/>
    </row>
    <row r="16" spans="1:134" hidden="1">
      <c r="Y16" s="4"/>
      <c r="AD16" s="4"/>
      <c r="AE16" s="4"/>
      <c r="AI16" s="4"/>
      <c r="AJ16" s="4"/>
      <c r="AK16" s="4"/>
      <c r="AL16" s="4"/>
      <c r="AP16" s="4"/>
      <c r="AQ16" s="4"/>
      <c r="BB16" s="4"/>
      <c r="BC16" s="4"/>
      <c r="BD16" s="4"/>
      <c r="BE16" s="4"/>
      <c r="BJ16" s="37"/>
      <c r="BK16" s="4"/>
      <c r="BM16" s="9"/>
    </row>
    <row r="17" spans="25:65" hidden="1">
      <c r="Y17" s="4"/>
      <c r="AD17" s="4"/>
      <c r="AE17" s="4"/>
      <c r="AI17" s="4"/>
      <c r="AJ17" s="4"/>
      <c r="AK17" s="4"/>
      <c r="AL17" s="4"/>
      <c r="AP17" s="4"/>
      <c r="AQ17" s="4"/>
      <c r="BB17" s="4"/>
      <c r="BC17" s="4"/>
      <c r="BD17" s="4"/>
      <c r="BE17" s="4"/>
      <c r="BJ17" s="37"/>
      <c r="BK17" s="4"/>
      <c r="BM17" s="9"/>
    </row>
    <row r="18" spans="25:65" hidden="1">
      <c r="Y18" s="4"/>
      <c r="AD18" s="4"/>
      <c r="AE18" s="4"/>
      <c r="AI18" s="4"/>
      <c r="AJ18" s="4"/>
      <c r="AK18" s="4"/>
      <c r="AL18" s="4"/>
      <c r="AP18" s="4"/>
      <c r="AQ18" s="4"/>
      <c r="BB18" s="4"/>
      <c r="BC18" s="4"/>
      <c r="BD18" s="4"/>
      <c r="BE18" s="4"/>
      <c r="BJ18" s="37"/>
      <c r="BK18" s="4"/>
      <c r="BM18" s="9"/>
    </row>
    <row r="19" spans="25:65" hidden="1">
      <c r="Y19" s="4"/>
      <c r="AD19" s="4"/>
      <c r="AE19" s="4"/>
      <c r="AI19" s="4"/>
      <c r="AJ19" s="4"/>
      <c r="AK19" s="4"/>
      <c r="AL19" s="4"/>
      <c r="AP19" s="4"/>
      <c r="AQ19" s="4"/>
      <c r="BB19" s="4"/>
      <c r="BC19" s="4"/>
      <c r="BD19" s="4"/>
      <c r="BE19" s="4"/>
      <c r="BJ19" s="37"/>
      <c r="BK19" s="4"/>
      <c r="BM19" s="9"/>
    </row>
    <row r="20" spans="25:65" hidden="1">
      <c r="Y20" s="4"/>
      <c r="AD20" s="4"/>
      <c r="AE20" s="4"/>
      <c r="AI20" s="4"/>
      <c r="AJ20" s="4"/>
      <c r="AK20" s="4"/>
      <c r="AL20" s="4"/>
      <c r="AP20" s="4"/>
      <c r="AQ20" s="4"/>
      <c r="BB20" s="4"/>
      <c r="BC20" s="4"/>
      <c r="BD20" s="4"/>
      <c r="BE20" s="4"/>
      <c r="BJ20" s="37"/>
      <c r="BK20" s="4"/>
      <c r="BM20" s="9"/>
    </row>
    <row r="21" spans="25:65" hidden="1">
      <c r="Y21" s="4"/>
      <c r="AD21" s="4"/>
      <c r="AE21" s="4"/>
      <c r="AI21" s="4"/>
      <c r="AJ21" s="4"/>
      <c r="AK21" s="4"/>
      <c r="AL21" s="4"/>
      <c r="AP21" s="4"/>
      <c r="AQ21" s="4"/>
      <c r="BB21" s="4"/>
      <c r="BC21" s="4"/>
      <c r="BD21" s="4"/>
      <c r="BE21" s="4"/>
      <c r="BJ21" s="37"/>
      <c r="BK21" s="4"/>
      <c r="BM21" s="9"/>
    </row>
    <row r="22" spans="25:65" hidden="1">
      <c r="Y22" s="4"/>
      <c r="AD22" s="4"/>
      <c r="AE22" s="4"/>
      <c r="AI22" s="4"/>
      <c r="AJ22" s="4"/>
      <c r="AK22" s="4"/>
      <c r="AL22" s="4"/>
      <c r="AP22" s="4"/>
      <c r="AQ22" s="4"/>
      <c r="BB22" s="4"/>
      <c r="BC22" s="4"/>
      <c r="BD22" s="4"/>
      <c r="BE22" s="4"/>
      <c r="BJ22" s="37"/>
      <c r="BK22" s="4"/>
      <c r="BM22" s="9"/>
    </row>
    <row r="23" spans="25:65" hidden="1">
      <c r="Y23" s="4"/>
      <c r="AD23" s="4"/>
      <c r="AE23" s="4"/>
      <c r="AI23" s="4"/>
      <c r="AJ23" s="4"/>
      <c r="AK23" s="4"/>
      <c r="AL23" s="4"/>
      <c r="AP23" s="4"/>
      <c r="AQ23" s="4"/>
      <c r="BB23" s="4"/>
      <c r="BC23" s="4"/>
      <c r="BD23" s="4"/>
      <c r="BE23" s="4"/>
      <c r="BJ23" s="37"/>
      <c r="BK23" s="4"/>
      <c r="BM23" s="9"/>
    </row>
    <row r="24" spans="25:65" hidden="1">
      <c r="Y24" s="4"/>
      <c r="AD24" s="4"/>
      <c r="AE24" s="4"/>
      <c r="AI24" s="4"/>
      <c r="AJ24" s="4"/>
      <c r="AK24" s="4"/>
      <c r="AL24" s="4"/>
      <c r="AP24" s="4"/>
      <c r="AQ24" s="4"/>
      <c r="BB24" s="4"/>
      <c r="BC24" s="4"/>
      <c r="BD24" s="4"/>
      <c r="BE24" s="4"/>
      <c r="BJ24" s="37"/>
      <c r="BK24" s="4"/>
      <c r="BM24" s="9"/>
    </row>
    <row r="25" spans="25:65" hidden="1">
      <c r="Y25" s="4"/>
      <c r="AD25" s="4"/>
      <c r="AE25" s="4"/>
      <c r="AI25" s="4"/>
      <c r="AJ25" s="4"/>
      <c r="AK25" s="4"/>
      <c r="AL25" s="4"/>
      <c r="AP25" s="4"/>
      <c r="AQ25" s="4"/>
      <c r="BB25" s="4"/>
      <c r="BC25" s="4"/>
      <c r="BD25" s="4"/>
      <c r="BE25" s="4"/>
      <c r="BJ25" s="37"/>
      <c r="BK25" s="4"/>
      <c r="BM25" s="9"/>
    </row>
    <row r="26" spans="25:65" hidden="1">
      <c r="Y26" s="4"/>
      <c r="AD26" s="4"/>
      <c r="AE26" s="4"/>
      <c r="AI26" s="4"/>
      <c r="AJ26" s="4"/>
      <c r="AK26" s="4"/>
      <c r="AL26" s="4"/>
      <c r="AP26" s="4"/>
      <c r="AQ26" s="4"/>
      <c r="BB26" s="4"/>
      <c r="BC26" s="4"/>
      <c r="BD26" s="4"/>
      <c r="BE26" s="4"/>
      <c r="BJ26" s="37"/>
      <c r="BK26" s="4"/>
      <c r="BM26" s="9"/>
    </row>
    <row r="27" spans="25:65" hidden="1">
      <c r="Y27" s="4"/>
      <c r="AD27" s="4"/>
      <c r="AE27" s="4"/>
      <c r="AI27" s="4"/>
      <c r="AJ27" s="4"/>
      <c r="AK27" s="4"/>
      <c r="AL27" s="4"/>
      <c r="AP27" s="4"/>
      <c r="AQ27" s="4"/>
      <c r="BB27" s="4"/>
      <c r="BC27" s="4"/>
      <c r="BD27" s="4"/>
      <c r="BE27" s="4"/>
      <c r="BJ27" s="37"/>
      <c r="BK27" s="4"/>
      <c r="BM27" s="9"/>
    </row>
    <row r="28" spans="25:65" hidden="1">
      <c r="Y28" s="4"/>
      <c r="AD28" s="4"/>
      <c r="AE28" s="4"/>
      <c r="AI28" s="4"/>
      <c r="AJ28" s="4"/>
      <c r="AK28" s="4"/>
      <c r="AL28" s="4"/>
      <c r="AP28" s="4"/>
      <c r="AQ28" s="4"/>
      <c r="BB28" s="4"/>
      <c r="BC28" s="4"/>
      <c r="BD28" s="4"/>
      <c r="BE28" s="4"/>
      <c r="BJ28" s="37"/>
      <c r="BK28" s="4"/>
      <c r="BM28" s="9"/>
    </row>
    <row r="29" spans="25:65" hidden="1">
      <c r="Y29" s="4"/>
      <c r="AD29" s="4"/>
      <c r="AE29" s="4"/>
      <c r="AI29" s="4"/>
      <c r="AJ29" s="4"/>
      <c r="AK29" s="4"/>
      <c r="AL29" s="4"/>
      <c r="AP29" s="4"/>
      <c r="AQ29" s="4"/>
      <c r="BB29" s="4"/>
      <c r="BC29" s="4"/>
      <c r="BD29" s="4"/>
      <c r="BE29" s="4"/>
      <c r="BJ29" s="37"/>
      <c r="BK29" s="4"/>
      <c r="BM29" s="9"/>
    </row>
    <row r="30" spans="25:65" hidden="1">
      <c r="Y30" s="4"/>
      <c r="AD30" s="4"/>
      <c r="AE30" s="4"/>
      <c r="AI30" s="4"/>
      <c r="AJ30" s="4"/>
      <c r="AK30" s="4"/>
      <c r="AL30" s="4"/>
      <c r="AP30" s="4"/>
      <c r="AQ30" s="4"/>
      <c r="BB30" s="4"/>
      <c r="BC30" s="4"/>
      <c r="BD30" s="4"/>
      <c r="BE30" s="4"/>
      <c r="BJ30" s="37"/>
      <c r="BK30" s="4"/>
      <c r="BM30" s="9"/>
    </row>
    <row r="31" spans="25:65" hidden="1">
      <c r="Y31" s="4"/>
      <c r="AD31" s="4"/>
      <c r="AE31" s="4"/>
      <c r="AI31" s="4"/>
      <c r="AJ31" s="4"/>
      <c r="AK31" s="4"/>
      <c r="AL31" s="4"/>
      <c r="AP31" s="4"/>
      <c r="AQ31" s="4"/>
      <c r="BB31" s="4"/>
      <c r="BC31" s="4"/>
      <c r="BD31" s="4"/>
      <c r="BE31" s="4"/>
      <c r="BJ31" s="37"/>
      <c r="BK31" s="4"/>
      <c r="BM31" s="9"/>
    </row>
    <row r="32" spans="25:65" hidden="1">
      <c r="Y32" s="4"/>
      <c r="AD32" s="4"/>
      <c r="AE32" s="4"/>
      <c r="AI32" s="4"/>
      <c r="AJ32" s="4"/>
      <c r="AK32" s="4"/>
      <c r="AL32" s="4"/>
      <c r="AP32" s="4"/>
      <c r="AQ32" s="4"/>
      <c r="BB32" s="4"/>
      <c r="BC32" s="4"/>
      <c r="BD32" s="4"/>
      <c r="BE32" s="4"/>
      <c r="BJ32" s="37"/>
      <c r="BK32" s="4"/>
      <c r="BM32" s="9"/>
    </row>
    <row r="33" spans="25:65" hidden="1">
      <c r="Y33" s="4"/>
      <c r="AD33" s="4"/>
      <c r="AE33" s="4"/>
      <c r="AI33" s="4"/>
      <c r="AJ33" s="4"/>
      <c r="AK33" s="4"/>
      <c r="AL33" s="4"/>
      <c r="AP33" s="4"/>
      <c r="AQ33" s="4"/>
      <c r="BB33" s="4"/>
      <c r="BC33" s="4"/>
      <c r="BD33" s="4"/>
      <c r="BE33" s="4"/>
      <c r="BJ33" s="37"/>
      <c r="BK33" s="4"/>
      <c r="BM33" s="9"/>
    </row>
    <row r="34" spans="25:65" hidden="1">
      <c r="Y34" s="4"/>
      <c r="AD34" s="4"/>
      <c r="AE34" s="4"/>
      <c r="AI34" s="4"/>
      <c r="AJ34" s="4"/>
      <c r="AK34" s="4"/>
      <c r="AL34" s="4"/>
      <c r="AP34" s="4"/>
      <c r="AQ34" s="4"/>
      <c r="BB34" s="4"/>
      <c r="BC34" s="4"/>
      <c r="BD34" s="4"/>
      <c r="BE34" s="4"/>
      <c r="BJ34" s="37"/>
      <c r="BK34" s="4"/>
      <c r="BM34" s="9"/>
    </row>
    <row r="35" spans="25:65" hidden="1">
      <c r="Y35" s="4"/>
      <c r="AD35" s="4"/>
      <c r="AE35" s="4"/>
      <c r="AI35" s="4"/>
      <c r="AJ35" s="4"/>
      <c r="AK35" s="4"/>
      <c r="AL35" s="4"/>
      <c r="AP35" s="4"/>
      <c r="AQ35" s="4"/>
      <c r="BB35" s="4"/>
      <c r="BC35" s="4"/>
      <c r="BD35" s="4"/>
      <c r="BE35" s="4"/>
      <c r="BJ35" s="37"/>
      <c r="BK35" s="4"/>
      <c r="BM35" s="9"/>
    </row>
    <row r="36" spans="25:65" hidden="1">
      <c r="Y36" s="4"/>
      <c r="AD36" s="4"/>
      <c r="AE36" s="4"/>
      <c r="AI36" s="4"/>
      <c r="AJ36" s="4"/>
      <c r="AK36" s="4"/>
      <c r="AL36" s="4"/>
      <c r="AP36" s="4"/>
      <c r="AQ36" s="4"/>
      <c r="BB36" s="4"/>
      <c r="BC36" s="4"/>
      <c r="BD36" s="4"/>
      <c r="BE36" s="4"/>
      <c r="BJ36" s="37"/>
      <c r="BK36" s="4"/>
      <c r="BM36" s="9"/>
    </row>
    <row r="37" spans="25:65" hidden="1">
      <c r="Y37" s="4"/>
      <c r="AD37" s="4"/>
      <c r="AE37" s="4"/>
      <c r="AI37" s="4"/>
      <c r="AJ37" s="4"/>
      <c r="AK37" s="4"/>
      <c r="AL37" s="4"/>
      <c r="AP37" s="4"/>
      <c r="AQ37" s="4"/>
      <c r="BB37" s="4"/>
      <c r="BC37" s="4"/>
      <c r="BD37" s="4"/>
      <c r="BE37" s="4"/>
      <c r="BJ37" s="37"/>
      <c r="BK37" s="4"/>
      <c r="BM37" s="9"/>
    </row>
    <row r="38" spans="25:65" hidden="1">
      <c r="Y38" s="4"/>
      <c r="AD38" s="4"/>
      <c r="AE38" s="4"/>
      <c r="AI38" s="4"/>
      <c r="AJ38" s="4"/>
      <c r="AK38" s="4"/>
      <c r="AL38" s="4"/>
      <c r="AP38" s="4"/>
      <c r="AQ38" s="4"/>
      <c r="BB38" s="4"/>
      <c r="BC38" s="4"/>
      <c r="BD38" s="4"/>
      <c r="BE38" s="4"/>
      <c r="BJ38" s="37"/>
      <c r="BK38" s="4"/>
      <c r="BM38" s="9"/>
    </row>
    <row r="39" spans="25:65" hidden="1">
      <c r="Y39" s="4"/>
      <c r="AD39" s="4"/>
      <c r="AE39" s="4"/>
      <c r="AI39" s="4"/>
      <c r="AJ39" s="4"/>
      <c r="AK39" s="4"/>
      <c r="AL39" s="4"/>
      <c r="AP39" s="4"/>
      <c r="AQ39" s="4"/>
      <c r="BB39" s="4"/>
      <c r="BC39" s="4"/>
      <c r="BD39" s="4"/>
      <c r="BE39" s="4"/>
      <c r="BJ39" s="37"/>
      <c r="BK39" s="4"/>
      <c r="BM39" s="9"/>
    </row>
    <row r="40" spans="25:65" hidden="1">
      <c r="Y40" s="4"/>
      <c r="AD40" s="4"/>
      <c r="AE40" s="4"/>
      <c r="AI40" s="4"/>
      <c r="AJ40" s="4"/>
      <c r="AK40" s="4"/>
      <c r="AL40" s="4"/>
      <c r="AP40" s="4"/>
      <c r="AQ40" s="4"/>
      <c r="BB40" s="4"/>
      <c r="BC40" s="4"/>
      <c r="BD40" s="4"/>
      <c r="BE40" s="4"/>
      <c r="BJ40" s="37"/>
      <c r="BK40" s="4"/>
      <c r="BM40" s="9"/>
    </row>
    <row r="41" spans="25:65" hidden="1">
      <c r="Y41" s="4"/>
      <c r="AD41" s="4"/>
      <c r="AE41" s="4"/>
      <c r="AI41" s="4"/>
      <c r="AJ41" s="4"/>
      <c r="AK41" s="4"/>
      <c r="AL41" s="4"/>
      <c r="AP41" s="4"/>
      <c r="AQ41" s="4"/>
      <c r="BB41" s="4"/>
      <c r="BC41" s="4"/>
      <c r="BD41" s="4"/>
      <c r="BE41" s="4"/>
      <c r="BJ41" s="37"/>
      <c r="BK41" s="4"/>
      <c r="BM41" s="9"/>
    </row>
    <row r="42" spans="25:65" hidden="1">
      <c r="Y42" s="4"/>
      <c r="AD42" s="4"/>
      <c r="AE42" s="4"/>
      <c r="AI42" s="4"/>
      <c r="AJ42" s="4"/>
      <c r="AK42" s="4"/>
      <c r="AL42" s="4"/>
      <c r="AP42" s="4"/>
      <c r="AQ42" s="4"/>
      <c r="BB42" s="4"/>
      <c r="BC42" s="4"/>
      <c r="BD42" s="4"/>
      <c r="BE42" s="4"/>
      <c r="BJ42" s="37"/>
      <c r="BK42" s="4"/>
      <c r="BM42" s="9"/>
    </row>
    <row r="43" spans="25:65" hidden="1">
      <c r="Y43" s="4"/>
      <c r="AD43" s="4"/>
      <c r="AE43" s="4"/>
      <c r="AI43" s="4"/>
      <c r="AJ43" s="4"/>
      <c r="AK43" s="4"/>
      <c r="AL43" s="4"/>
      <c r="AP43" s="4"/>
      <c r="AQ43" s="4"/>
      <c r="BB43" s="4"/>
      <c r="BC43" s="4"/>
      <c r="BD43" s="4"/>
      <c r="BE43" s="4"/>
      <c r="BJ43" s="37"/>
      <c r="BK43" s="4"/>
      <c r="BM43" s="9"/>
    </row>
    <row r="44" spans="25:65" hidden="1">
      <c r="Y44" s="4"/>
      <c r="AD44" s="4"/>
      <c r="AE44" s="4"/>
      <c r="AI44" s="4"/>
      <c r="AJ44" s="4"/>
      <c r="AK44" s="4"/>
      <c r="AL44" s="4"/>
      <c r="AP44" s="4"/>
      <c r="AQ44" s="4"/>
      <c r="BB44" s="4"/>
      <c r="BC44" s="4"/>
      <c r="BD44" s="4"/>
      <c r="BE44" s="4"/>
      <c r="BJ44" s="37"/>
      <c r="BK44" s="4"/>
      <c r="BM44" s="9"/>
    </row>
  </sheetData>
  <autoFilter ref="A3:AY8"/>
  <customSheetViews>
    <customSheetView guid="{E6E35B51-2B6C-4505-80DA-44E3E0129050}" showPageBreaks="1" printArea="1" showAutoFilter="1" showRuler="0">
      <pane xSplit="1" ySplit="3" topLeftCell="CG4" activePane="bottomRight" state="frozen"/>
      <selection pane="bottomRight" activeCell="S56" sqref="S56"/>
      <pageMargins left="0.23" right="0.19" top="0.19" bottom="0.16" header="0.5" footer="0.5"/>
      <pageSetup paperSize="9" scale="70" orientation="landscape" r:id="rId1"/>
      <headerFooter alignWithMargins="0"/>
      <autoFilter ref="B1:CK1"/>
    </customSheetView>
    <customSheetView guid="{CA4CF57B-1429-451A-B90F-66974004EC04}" showPageBreaks="1" showRuler="0">
      <pane xSplit="1" ySplit="3" topLeftCell="AO30" activePane="bottomRight" state="frozen"/>
      <selection pane="bottomRight" activeCell="R3" sqref="R3"/>
      <colBreaks count="3" manualBreakCount="3">
        <brk id="20" max="1048575" man="1"/>
        <brk id="21" max="1048575" man="1"/>
        <brk id="43" max="1048575" man="1"/>
      </colBreaks>
      <pageMargins left="0.23" right="0.19" top="0.19" bottom="0.16" header="0.5" footer="0.5"/>
      <pageSetup paperSize="9" scale="61" orientation="landscape" r:id="rId2"/>
      <headerFooter alignWithMargins="0"/>
    </customSheetView>
    <customSheetView guid="{A0CB5671-798E-47D4-8F2F-926DE6C0913F}" showPageBreaks="1" showAutoFilter="1" showRuler="0">
      <pane xSplit="1" ySplit="3" topLeftCell="BU41" activePane="bottomRight" state="frozen"/>
      <selection pane="bottomRight" activeCell="BX50" sqref="BX50"/>
      <pageMargins left="0.23" right="0.19" top="0.19" bottom="0.16" header="0.5" footer="0.5"/>
      <pageSetup paperSize="9" scale="70" orientation="landscape" r:id="rId3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4"/>
      <headerFooter alignWithMargins="0"/>
    </customSheetView>
    <customSheetView guid="{87FAD824-FED7-4F1B-9277-9B725CB39092}" showAutoFilter="1" hiddenColumns="1" showRuler="0">
      <pane xSplit="1" ySplit="3" topLeftCell="BE25" activePane="bottomRight" state="frozen"/>
      <selection pane="bottomRight" activeCell="BJ25" sqref="BJ25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6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7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8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43EE9651-57BF-4010-A24A-2BD7B2887B81}" showPageBreaks="1" showRuler="0">
      <pane xSplit="1" ySplit="3" topLeftCell="B31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</customSheetViews>
  <mergeCells count="20">
    <mergeCell ref="A1:CJ1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  <mergeCell ref="CB2:CI2"/>
    <mergeCell ref="AT2:AW2"/>
    <mergeCell ref="AX2:BA2"/>
    <mergeCell ref="B2:I2"/>
    <mergeCell ref="J2:Q2"/>
    <mergeCell ref="R2:W2"/>
    <mergeCell ref="BX2:BY2"/>
    <mergeCell ref="BZ2:CA2"/>
    <mergeCell ref="X2:AC2"/>
  </mergeCells>
  <phoneticPr fontId="0" type="noConversion"/>
  <pageMargins left="0.23" right="0.19" top="0.19" bottom="0.16" header="0.5" footer="0.5"/>
  <pageSetup paperSize="9" scale="70" orientation="landscape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качества</vt:lpstr>
      <vt:lpstr>качества!Заголовки_для_печати</vt:lpstr>
      <vt:lpstr>качества!Область_печати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1</cp:lastModifiedBy>
  <cp:lastPrinted>2022-02-08T07:10:38Z</cp:lastPrinted>
  <dcterms:created xsi:type="dcterms:W3CDTF">2009-01-27T10:52:16Z</dcterms:created>
  <dcterms:modified xsi:type="dcterms:W3CDTF">2023-07-20T11:15:53Z</dcterms:modified>
</cp:coreProperties>
</file>