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<sst xmlns="http://schemas.openxmlformats.org/spreadsheetml/2006/main" count="141" uniqueCount="91">
  <si>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</si>
  <si>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</si>
  <si>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</si>
  <si>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</si>
  <si>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</si>
  <si>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</si>
  <si>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</si>
  <si>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</si>
  <si>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</si>
  <si>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</si>
  <si>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</si>
  <si>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</si>
  <si>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</si>
  <si>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</si>
  <si>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</si>
  <si>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</si>
  <si>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</si>
  <si>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</si>
  <si>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</si>
  <si>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</si>
  <si>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</si>
  <si>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</si>
  <si>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</si>
  <si>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</si>
  <si>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</si>
  <si>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</si>
  <si>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</si>
  <si>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</si>
  <si>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</si>
  <si>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</si>
  <si>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</si>
  <si>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</si>
  <si>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</si>
  <si>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</si>
  <si>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</si>
  <si>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</si>
  <si>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</si>
  <si>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</si>
  <si>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</si>
  <si>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</si>
  <si>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</si>
  <si>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</si>
  <si>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</si>
  <si>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</si>
  <si>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</si>
  <si>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</si>
  <si>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</si>
  <si>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</si>
  <si>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</si>
  <si>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</si>
  <si>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</si>
  <si>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</si>
  <si>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</si>
  <si>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</si>
  <si>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</si>
  <si>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</si>
  <si>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</si>
  <si>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</si>
  <si>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</si>
  <si>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</si>
  <si>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</si>
  <si>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</si>
  <si>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</si>
  <si>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</si>
  <si>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</si>
  <si>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</si>
  <si>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</si>
  <si>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</si>
  <si>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</si>
  <si>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</si>
  <si>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</si>
  <si>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</si>
  <si>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</si>
  <si>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</si>
  <si>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</si>
  <si>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</si>
  <si>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</si>
  <si>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</si>
  <si>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</si>
  <si>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</si>
  <si>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</si>
  <si>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</si>
  <si>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</si>
  <si>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</si>
  <si>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</si>
  <si>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</si>
  <si>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</si>
  <si>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</si>
  <si>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</si>
  <si>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</si>
  <si>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Оценка  качества   организации    бюджетного процесса  поселений района  за  1 квартал   2022 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</si>
</sst>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5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5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177" fontId="0" fillId="37" borderId="14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I3" sqref="BI3"/>
    </sheetView>
  </sheetViews>
  <sheetFormatPr defaultColWidth="9.00390625" defaultRowHeight="12.75"/>
  <cols>
    <col min="1" max="1" width="25.375" style="0" customWidth="1"/>
    <col min="2" max="2" width="11.375" style="0" hidden="1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20.25390625" style="8" customWidth="1"/>
    <col min="10" max="10" width="0.2421875" style="0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5.75390625" style="8" customWidth="1"/>
    <col min="18" max="18" width="10.1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15.125" style="8" customWidth="1"/>
    <col min="24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16.75390625" style="0" customWidth="1"/>
    <col min="30" max="30" width="0.2421875" style="0" customWidth="1"/>
    <col min="31" max="31" width="12.375" style="0" hidden="1" customWidth="1"/>
    <col min="32" max="33" width="9.25390625" style="15" hidden="1" customWidth="1"/>
    <col min="34" max="34" width="17.75390625" style="8" customWidth="1"/>
    <col min="35" max="35" width="0.1289062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20.75390625" style="8" customWidth="1"/>
    <col min="42" max="42" width="11.75390625" style="0" hidden="1" customWidth="1"/>
    <col min="43" max="43" width="10.25390625" style="0" hidden="1" customWidth="1"/>
    <col min="44" max="44" width="11.125" style="4" hidden="1" customWidth="1"/>
    <col min="45" max="45" width="19.25390625" style="8" customWidth="1"/>
    <col min="46" max="46" width="0.2421875" style="0" customWidth="1"/>
    <col min="47" max="47" width="10.75390625" style="0" hidden="1" customWidth="1"/>
    <col min="48" max="48" width="9.00390625" style="0" hidden="1" customWidth="1"/>
    <col min="49" max="49" width="16.875" style="0" customWidth="1"/>
    <col min="50" max="50" width="0.12890625" style="10" hidden="1" customWidth="1"/>
    <col min="51" max="51" width="12.875" style="10" hidden="1" customWidth="1"/>
    <col min="52" max="53" width="9.125" style="0" hidden="1" customWidth="1"/>
    <col min="54" max="54" width="13.375" style="0" hidden="1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20.375" style="0" customWidth="1"/>
    <col min="60" max="60" width="0.12890625" style="0" customWidth="1"/>
    <col min="61" max="61" width="14.75390625" style="0" customWidth="1"/>
    <col min="62" max="62" width="13.00390625" style="0" hidden="1" customWidth="1"/>
    <col min="63" max="63" width="11.625" style="0" customWidth="1"/>
    <col min="64" max="64" width="0.2421875" style="0" customWidth="1"/>
    <col min="65" max="65" width="12.125" style="0" hidden="1" customWidth="1"/>
    <col min="66" max="66" width="9.125" style="0" hidden="1" customWidth="1"/>
    <col min="67" max="67" width="16.625" style="0" customWidth="1"/>
    <col min="68" max="70" width="11.625" style="0" hidden="1" customWidth="1"/>
    <col min="71" max="71" width="16.00390625" style="0" customWidth="1"/>
    <col min="72" max="72" width="11.00390625" style="0" hidden="1" customWidth="1"/>
    <col min="73" max="74" width="9.125" style="0" hidden="1" customWidth="1"/>
    <col min="75" max="75" width="14.875" style="0" customWidth="1"/>
    <col min="76" max="76" width="11.75390625" style="0" hidden="1" customWidth="1"/>
    <col min="77" max="77" width="13.75390625" style="0" customWidth="1"/>
    <col min="78" max="78" width="13.875" style="0" hidden="1" customWidth="1"/>
    <col min="79" max="79" width="16.75390625" style="0" customWidth="1"/>
    <col min="80" max="80" width="0.12890625" style="0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17.875" style="0" customWidth="1"/>
  </cols>
  <sheetData>
    <row r="1" spans="1:134" s="11" customFormat="1" ht="12.75">
      <c r="A1" s="128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184.5" customHeight="1">
      <c r="A2" s="134" t="s">
        <v>0</v>
      </c>
      <c r="B2" s="140" t="s">
        <v>11</v>
      </c>
      <c r="C2" s="140"/>
      <c r="D2" s="140"/>
      <c r="E2" s="140"/>
      <c r="F2" s="140"/>
      <c r="G2" s="140"/>
      <c r="H2" s="140"/>
      <c r="I2" s="140"/>
      <c r="J2" s="140" t="s">
        <v>12</v>
      </c>
      <c r="K2" s="140"/>
      <c r="L2" s="140"/>
      <c r="M2" s="140"/>
      <c r="N2" s="140"/>
      <c r="O2" s="140"/>
      <c r="P2" s="140"/>
      <c r="Q2" s="140"/>
      <c r="R2" s="129" t="s">
        <v>39</v>
      </c>
      <c r="S2" s="129"/>
      <c r="T2" s="129"/>
      <c r="U2" s="129"/>
      <c r="V2" s="129"/>
      <c r="W2" s="129"/>
      <c r="X2" s="140" t="s">
        <v>41</v>
      </c>
      <c r="Y2" s="140"/>
      <c r="Z2" s="140"/>
      <c r="AA2" s="140"/>
      <c r="AB2" s="140"/>
      <c r="AC2" s="140"/>
      <c r="AD2" s="129" t="s">
        <v>42</v>
      </c>
      <c r="AE2" s="129"/>
      <c r="AF2" s="129"/>
      <c r="AG2" s="129"/>
      <c r="AH2" s="129"/>
      <c r="AI2" s="133" t="s">
        <v>44</v>
      </c>
      <c r="AJ2" s="133"/>
      <c r="AK2" s="133"/>
      <c r="AL2" s="133"/>
      <c r="AM2" s="133"/>
      <c r="AN2" s="133"/>
      <c r="AO2" s="133"/>
      <c r="AP2" s="136" t="s">
        <v>49</v>
      </c>
      <c r="AQ2" s="136"/>
      <c r="AR2" s="136"/>
      <c r="AS2" s="136"/>
      <c r="AT2" s="133" t="s">
        <v>52</v>
      </c>
      <c r="AU2" s="133"/>
      <c r="AV2" s="133"/>
      <c r="AW2" s="133"/>
      <c r="AX2" s="133" t="s">
        <v>29</v>
      </c>
      <c r="AY2" s="133"/>
      <c r="AZ2" s="133"/>
      <c r="BA2" s="133"/>
      <c r="BB2" s="129" t="s">
        <v>55</v>
      </c>
      <c r="BC2" s="129"/>
      <c r="BD2" s="129"/>
      <c r="BE2" s="129"/>
      <c r="BF2" s="129"/>
      <c r="BG2" s="129"/>
      <c r="BH2" s="133" t="s">
        <v>57</v>
      </c>
      <c r="BI2" s="133"/>
      <c r="BJ2" s="129" t="s">
        <v>59</v>
      </c>
      <c r="BK2" s="129"/>
      <c r="BL2" s="129" t="s">
        <v>62</v>
      </c>
      <c r="BM2" s="129"/>
      <c r="BN2" s="129"/>
      <c r="BO2" s="129"/>
      <c r="BP2" s="133" t="s">
        <v>66</v>
      </c>
      <c r="BQ2" s="133"/>
      <c r="BR2" s="133"/>
      <c r="BS2" s="133"/>
      <c r="BT2" s="130" t="s">
        <v>70</v>
      </c>
      <c r="BU2" s="131"/>
      <c r="BV2" s="131"/>
      <c r="BW2" s="132"/>
      <c r="BX2" s="137" t="s">
        <v>73</v>
      </c>
      <c r="BY2" s="141"/>
      <c r="BZ2" s="130" t="s">
        <v>76</v>
      </c>
      <c r="CA2" s="142"/>
      <c r="CB2" s="137" t="s">
        <v>85</v>
      </c>
      <c r="CC2" s="138"/>
      <c r="CD2" s="138"/>
      <c r="CE2" s="138"/>
      <c r="CF2" s="138"/>
      <c r="CG2" s="138"/>
      <c r="CH2" s="138"/>
      <c r="CI2" s="139"/>
    </row>
    <row r="3" spans="1:87" s="2" customFormat="1" ht="63.75" customHeight="1">
      <c r="A3" s="135"/>
      <c r="B3" s="74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8" t="s">
        <v>28</v>
      </c>
      <c r="H3" s="29" t="s">
        <v>1</v>
      </c>
      <c r="I3" s="29" t="s">
        <v>25</v>
      </c>
      <c r="J3" s="13" t="s">
        <v>19</v>
      </c>
      <c r="K3" s="29" t="s">
        <v>17</v>
      </c>
      <c r="L3" s="29" t="s">
        <v>20</v>
      </c>
      <c r="M3" s="29" t="s">
        <v>18</v>
      </c>
      <c r="N3" s="29" t="s">
        <v>38</v>
      </c>
      <c r="O3" s="28" t="s">
        <v>28</v>
      </c>
      <c r="P3" s="29" t="s">
        <v>1</v>
      </c>
      <c r="Q3" s="29" t="s">
        <v>25</v>
      </c>
      <c r="R3" s="13" t="s">
        <v>21</v>
      </c>
      <c r="S3" s="13" t="s">
        <v>22</v>
      </c>
      <c r="T3" s="13" t="s">
        <v>40</v>
      </c>
      <c r="U3" s="28" t="s">
        <v>28</v>
      </c>
      <c r="V3" s="13" t="s">
        <v>2</v>
      </c>
      <c r="W3" s="29" t="s">
        <v>25</v>
      </c>
      <c r="X3" s="29" t="s">
        <v>23</v>
      </c>
      <c r="Y3" s="29" t="s">
        <v>24</v>
      </c>
      <c r="Z3" s="29" t="s">
        <v>26</v>
      </c>
      <c r="AA3" s="28" t="s">
        <v>28</v>
      </c>
      <c r="AB3" s="13" t="s">
        <v>2</v>
      </c>
      <c r="AC3" s="29" t="s">
        <v>25</v>
      </c>
      <c r="AD3" s="29" t="s">
        <v>27</v>
      </c>
      <c r="AE3" s="29" t="s">
        <v>43</v>
      </c>
      <c r="AF3" s="28" t="s">
        <v>28</v>
      </c>
      <c r="AG3" s="13" t="s">
        <v>2</v>
      </c>
      <c r="AH3" s="29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2" t="s">
        <v>28</v>
      </c>
      <c r="AN3" s="13" t="s">
        <v>2</v>
      </c>
      <c r="AO3" s="13" t="s">
        <v>25</v>
      </c>
      <c r="AP3" s="29" t="s">
        <v>50</v>
      </c>
      <c r="AQ3" s="29" t="s">
        <v>37</v>
      </c>
      <c r="AR3" s="28" t="s">
        <v>28</v>
      </c>
      <c r="AS3" s="29" t="s">
        <v>51</v>
      </c>
      <c r="AT3" s="13" t="s">
        <v>53</v>
      </c>
      <c r="AU3" s="13" t="s">
        <v>89</v>
      </c>
      <c r="AV3" s="28" t="s">
        <v>28</v>
      </c>
      <c r="AW3" s="29" t="s">
        <v>54</v>
      </c>
      <c r="AX3" s="30" t="s">
        <v>30</v>
      </c>
      <c r="AY3" s="30" t="s">
        <v>31</v>
      </c>
      <c r="AZ3" s="28" t="s">
        <v>28</v>
      </c>
      <c r="BA3" s="29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8" t="s">
        <v>28</v>
      </c>
      <c r="BG3" s="29" t="s">
        <v>56</v>
      </c>
      <c r="BH3" s="30" t="s">
        <v>32</v>
      </c>
      <c r="BI3" s="29" t="s">
        <v>58</v>
      </c>
      <c r="BJ3" s="13" t="s">
        <v>60</v>
      </c>
      <c r="BK3" s="29" t="s">
        <v>61</v>
      </c>
      <c r="BL3" s="13" t="s">
        <v>63</v>
      </c>
      <c r="BM3" s="13" t="s">
        <v>64</v>
      </c>
      <c r="BN3" s="28" t="s">
        <v>28</v>
      </c>
      <c r="BO3" s="29" t="s">
        <v>65</v>
      </c>
      <c r="BP3" s="29" t="s">
        <v>67</v>
      </c>
      <c r="BQ3" s="29" t="s">
        <v>68</v>
      </c>
      <c r="BR3" s="28" t="s">
        <v>28</v>
      </c>
      <c r="BS3" s="29" t="s">
        <v>69</v>
      </c>
      <c r="BT3" s="29" t="s">
        <v>71</v>
      </c>
      <c r="BU3" s="29" t="s">
        <v>88</v>
      </c>
      <c r="BV3" s="28" t="s">
        <v>28</v>
      </c>
      <c r="BW3" s="29" t="s">
        <v>72</v>
      </c>
      <c r="BX3" s="86" t="s">
        <v>74</v>
      </c>
      <c r="BY3" s="86" t="s">
        <v>75</v>
      </c>
      <c r="BZ3" s="29" t="s">
        <v>77</v>
      </c>
      <c r="CA3" s="29" t="s">
        <v>78</v>
      </c>
      <c r="CB3" s="86" t="s">
        <v>79</v>
      </c>
      <c r="CC3" s="86" t="s">
        <v>80</v>
      </c>
      <c r="CD3" s="86" t="s">
        <v>84</v>
      </c>
      <c r="CE3" s="86" t="s">
        <v>81</v>
      </c>
      <c r="CF3" s="86" t="s">
        <v>82</v>
      </c>
      <c r="CG3" s="86" t="s">
        <v>83</v>
      </c>
      <c r="CH3" s="87" t="s">
        <v>28</v>
      </c>
      <c r="CI3" s="86" t="s">
        <v>86</v>
      </c>
    </row>
    <row r="4" spans="1:88" ht="32.25" thickBot="1">
      <c r="A4" s="27" t="s">
        <v>6</v>
      </c>
      <c r="B4" s="75">
        <v>58.4</v>
      </c>
      <c r="C4" s="19">
        <v>994.3</v>
      </c>
      <c r="D4" s="16">
        <v>678.8</v>
      </c>
      <c r="E4" s="21">
        <v>0</v>
      </c>
      <c r="F4" s="16">
        <v>58.4</v>
      </c>
      <c r="G4" s="54">
        <f>(B4-F4)/(C4-D4-E4)</f>
        <v>0</v>
      </c>
      <c r="H4" s="7" t="s">
        <v>3</v>
      </c>
      <c r="I4" s="7">
        <v>1</v>
      </c>
      <c r="J4" s="18">
        <v>0</v>
      </c>
      <c r="K4" s="19">
        <v>4335.3</v>
      </c>
      <c r="L4" s="19">
        <v>2919.8</v>
      </c>
      <c r="M4" s="19">
        <v>0</v>
      </c>
      <c r="N4" s="101">
        <v>0</v>
      </c>
      <c r="O4" s="17">
        <f>(J4-N4)/(K4-L4-M4)</f>
        <v>0</v>
      </c>
      <c r="P4" s="7" t="s">
        <v>3</v>
      </c>
      <c r="Q4" s="7">
        <v>1</v>
      </c>
      <c r="R4" s="20">
        <v>0</v>
      </c>
      <c r="S4" s="109">
        <v>1052.66</v>
      </c>
      <c r="T4" s="112">
        <v>17.032</v>
      </c>
      <c r="U4" s="22">
        <f>R4/(S4-T4)</f>
        <v>0</v>
      </c>
      <c r="V4" s="61" t="s">
        <v>4</v>
      </c>
      <c r="W4" s="7">
        <v>1</v>
      </c>
      <c r="X4" s="1">
        <v>0</v>
      </c>
      <c r="Y4" s="75">
        <v>58.4</v>
      </c>
      <c r="Z4" s="1">
        <v>0</v>
      </c>
      <c r="AA4" s="22">
        <f>X4/(Y4+Z4)</f>
        <v>0</v>
      </c>
      <c r="AB4" s="61" t="s">
        <v>5</v>
      </c>
      <c r="AC4" s="7">
        <v>1</v>
      </c>
      <c r="AD4" s="94">
        <v>1731.1</v>
      </c>
      <c r="AE4" s="94">
        <v>1731.1</v>
      </c>
      <c r="AF4" s="22">
        <f>AD4/AE4</f>
        <v>1</v>
      </c>
      <c r="AG4" s="61" t="s">
        <v>5</v>
      </c>
      <c r="AH4" s="7">
        <v>1</v>
      </c>
      <c r="AI4" s="94">
        <v>4.4</v>
      </c>
      <c r="AJ4" s="97">
        <v>6</v>
      </c>
      <c r="AK4" s="97">
        <v>4.4</v>
      </c>
      <c r="AL4" s="97">
        <v>6</v>
      </c>
      <c r="AM4" s="73">
        <f>(AI4+AJ4)-(AK4+AL4)</f>
        <v>0</v>
      </c>
      <c r="AN4" s="61" t="s">
        <v>5</v>
      </c>
      <c r="AO4" s="61">
        <v>1</v>
      </c>
      <c r="AP4" s="109">
        <v>1052.66</v>
      </c>
      <c r="AQ4" s="109">
        <v>1055.66</v>
      </c>
      <c r="AR4" s="23">
        <f>AQ4/AP4</f>
        <v>1.0028499230520775</v>
      </c>
      <c r="AS4" s="61">
        <v>1</v>
      </c>
      <c r="AT4" s="19">
        <v>1415.5</v>
      </c>
      <c r="AU4" s="19">
        <v>1329.8</v>
      </c>
      <c r="AV4" s="58">
        <f>AT4/AU4</f>
        <v>1.0644457813204993</v>
      </c>
      <c r="AW4" s="61">
        <v>0.5</v>
      </c>
      <c r="AX4" s="19">
        <v>228.4</v>
      </c>
      <c r="AY4" s="19"/>
      <c r="AZ4" s="58" t="e">
        <f>AX4/AY4</f>
        <v>#DIV/0!</v>
      </c>
      <c r="BA4" s="91"/>
      <c r="BB4" s="115"/>
      <c r="BC4" s="109">
        <v>1035.63</v>
      </c>
      <c r="BD4" s="116"/>
      <c r="BE4" s="116"/>
      <c r="BF4" s="26">
        <f>BB4/((BC4+BD4+BE4)/3)</f>
        <v>0</v>
      </c>
      <c r="BG4" s="100">
        <v>0</v>
      </c>
      <c r="BH4" s="19">
        <v>0</v>
      </c>
      <c r="BI4" s="68">
        <v>0</v>
      </c>
      <c r="BJ4" s="119">
        <v>0</v>
      </c>
      <c r="BK4" s="21">
        <v>0</v>
      </c>
      <c r="BL4" s="41"/>
      <c r="BM4" s="124">
        <v>539</v>
      </c>
      <c r="BN4" s="105">
        <f>BL4/BM4</f>
        <v>0</v>
      </c>
      <c r="BO4" s="64">
        <v>-1</v>
      </c>
      <c r="BP4" s="41">
        <v>14.8</v>
      </c>
      <c r="BQ4" s="41">
        <v>16</v>
      </c>
      <c r="BR4" s="23">
        <f>BP4/BQ4</f>
        <v>0.925</v>
      </c>
      <c r="BS4" s="122">
        <v>1</v>
      </c>
      <c r="BT4" s="65"/>
      <c r="BU4" s="65"/>
      <c r="BV4" s="65" t="e">
        <f>BT4/BU4</f>
        <v>#DIV/0!</v>
      </c>
      <c r="BW4" s="64">
        <v>1</v>
      </c>
      <c r="BX4" s="82">
        <v>0</v>
      </c>
      <c r="BY4" s="88">
        <v>0</v>
      </c>
      <c r="BZ4" s="41">
        <v>0</v>
      </c>
      <c r="CA4" s="41">
        <v>-1</v>
      </c>
      <c r="CB4" s="106"/>
      <c r="CC4" s="106">
        <v>1</v>
      </c>
      <c r="CD4" s="106"/>
      <c r="CE4" s="106">
        <v>1</v>
      </c>
      <c r="CF4" s="106"/>
      <c r="CG4" s="106"/>
      <c r="CH4" s="88">
        <f>CB4+CC4+CD4+CE4+CF4+CG4</f>
        <v>2</v>
      </c>
      <c r="CI4" s="88">
        <v>0</v>
      </c>
      <c r="CJ4" s="67">
        <f>I4+Q4+W4+AC4+AH4+AO4+AS4+AW4+BG4+BI4+BK4+BO4+BS4+BW4+BY4+CA4+CI4</f>
        <v>7.5</v>
      </c>
    </row>
    <row r="5" spans="1:88" ht="42.75" customHeight="1" thickBot="1">
      <c r="A5" s="27" t="s">
        <v>7</v>
      </c>
      <c r="B5" s="75"/>
      <c r="C5" s="25">
        <v>1070.8</v>
      </c>
      <c r="D5" s="16">
        <v>628</v>
      </c>
      <c r="E5" s="21">
        <v>0</v>
      </c>
      <c r="F5" s="16">
        <v>0</v>
      </c>
      <c r="G5" s="54">
        <f>(B5-F5)/(C5-D5-E5)</f>
        <v>0</v>
      </c>
      <c r="H5" s="7" t="s">
        <v>3</v>
      </c>
      <c r="I5" s="7">
        <v>1</v>
      </c>
      <c r="J5" s="16">
        <v>0</v>
      </c>
      <c r="K5" s="25">
        <v>4089.3</v>
      </c>
      <c r="L5" s="25">
        <v>2537.1</v>
      </c>
      <c r="M5" s="25">
        <v>0</v>
      </c>
      <c r="N5" s="102">
        <v>0</v>
      </c>
      <c r="O5" s="17">
        <v>0</v>
      </c>
      <c r="P5" s="7" t="s">
        <v>3</v>
      </c>
      <c r="Q5" s="7">
        <v>1</v>
      </c>
      <c r="R5" s="20">
        <v>0</v>
      </c>
      <c r="S5" s="109">
        <v>820.99</v>
      </c>
      <c r="T5" s="112">
        <v>16.73</v>
      </c>
      <c r="U5" s="22">
        <f>R4/(S4-T4)</f>
        <v>0</v>
      </c>
      <c r="V5" s="61" t="s">
        <v>4</v>
      </c>
      <c r="W5" s="7">
        <v>1</v>
      </c>
      <c r="X5" s="1">
        <v>0</v>
      </c>
      <c r="Y5" s="75"/>
      <c r="Z5" s="1">
        <v>0</v>
      </c>
      <c r="AA5" s="22">
        <v>0</v>
      </c>
      <c r="AB5" s="61" t="s">
        <v>5</v>
      </c>
      <c r="AC5" s="7">
        <v>1</v>
      </c>
      <c r="AD5" s="94">
        <v>1876.9</v>
      </c>
      <c r="AE5" s="94">
        <v>1876.4</v>
      </c>
      <c r="AF5" s="22">
        <f>AD5/AE5</f>
        <v>1.0002664677041142</v>
      </c>
      <c r="AG5" s="61" t="s">
        <v>5</v>
      </c>
      <c r="AH5" s="7">
        <v>1</v>
      </c>
      <c r="AI5" s="94">
        <v>4.8</v>
      </c>
      <c r="AJ5" s="97">
        <v>6</v>
      </c>
      <c r="AK5" s="97">
        <v>4.8</v>
      </c>
      <c r="AL5" s="97">
        <v>6</v>
      </c>
      <c r="AM5" s="73">
        <f>(AI5+AJ5)-(AK5+AL5)</f>
        <v>0</v>
      </c>
      <c r="AN5" s="61" t="s">
        <v>5</v>
      </c>
      <c r="AO5" s="61">
        <v>1</v>
      </c>
      <c r="AP5" s="109">
        <v>820.99</v>
      </c>
      <c r="AQ5" s="109">
        <v>820.99</v>
      </c>
      <c r="AR5" s="23">
        <f>AQ5/AP5</f>
        <v>1</v>
      </c>
      <c r="AS5" s="61">
        <v>1</v>
      </c>
      <c r="AT5" s="37">
        <v>1552.2</v>
      </c>
      <c r="AU5" s="37">
        <v>1497.9</v>
      </c>
      <c r="AV5" s="58">
        <f>AT5/AU5</f>
        <v>1.036250751051472</v>
      </c>
      <c r="AW5" s="61">
        <v>1</v>
      </c>
      <c r="AX5" s="25">
        <v>289.7</v>
      </c>
      <c r="AY5" s="25"/>
      <c r="AZ5" s="58" t="e">
        <f>AX5/AY5</f>
        <v>#DIV/0!</v>
      </c>
      <c r="BA5" s="91"/>
      <c r="BB5" s="115"/>
      <c r="BC5" s="109">
        <v>804.27</v>
      </c>
      <c r="BD5" s="116"/>
      <c r="BE5" s="116"/>
      <c r="BF5" s="26">
        <f>BB5/((BC5+BD5+BE5)/3)</f>
        <v>0</v>
      </c>
      <c r="BG5" s="100">
        <v>0</v>
      </c>
      <c r="BH5" s="25">
        <v>0</v>
      </c>
      <c r="BI5" s="68">
        <v>0</v>
      </c>
      <c r="BJ5" s="80">
        <v>0</v>
      </c>
      <c r="BK5" s="21">
        <v>0</v>
      </c>
      <c r="BL5" s="24"/>
      <c r="BM5" s="124">
        <v>730</v>
      </c>
      <c r="BN5" s="105">
        <f>BL5/BM5</f>
        <v>0</v>
      </c>
      <c r="BO5" s="64">
        <v>-1</v>
      </c>
      <c r="BP5" s="41">
        <v>20.4</v>
      </c>
      <c r="BQ5" s="41">
        <v>25.8</v>
      </c>
      <c r="BR5" s="23">
        <f>BP5/BQ5</f>
        <v>0.7906976744186046</v>
      </c>
      <c r="BS5" s="122">
        <v>1</v>
      </c>
      <c r="BT5" s="65"/>
      <c r="BU5" s="65"/>
      <c r="BV5" s="65" t="e">
        <f>BT5/BU5</f>
        <v>#DIV/0!</v>
      </c>
      <c r="BW5" s="64">
        <v>1</v>
      </c>
      <c r="BX5" s="82">
        <v>0</v>
      </c>
      <c r="BY5" s="88">
        <v>0</v>
      </c>
      <c r="BZ5" s="41">
        <v>0</v>
      </c>
      <c r="CA5" s="41">
        <v>-1</v>
      </c>
      <c r="CB5" s="106"/>
      <c r="CC5" s="106">
        <v>1</v>
      </c>
      <c r="CD5" s="106"/>
      <c r="CE5" s="106">
        <v>1</v>
      </c>
      <c r="CF5" s="106"/>
      <c r="CG5" s="106"/>
      <c r="CH5" s="88">
        <f>CB5+CC5+CD5+CE5+CF5+CG5</f>
        <v>2</v>
      </c>
      <c r="CI5" s="88">
        <v>0</v>
      </c>
      <c r="CJ5" s="67">
        <f>I5+Q5+W5+AC5+AH5+AO5+AS5+AW5+BG5+BI5+BK5+BO5+BS5+BW5+BY5+CA5+CI5</f>
        <v>8</v>
      </c>
    </row>
    <row r="6" spans="1:88" ht="31.5">
      <c r="A6" s="32" t="s">
        <v>8</v>
      </c>
      <c r="B6" s="75"/>
      <c r="C6" s="25">
        <v>1963.4</v>
      </c>
      <c r="D6" s="33">
        <v>1456.3</v>
      </c>
      <c r="E6" s="35">
        <v>0</v>
      </c>
      <c r="F6" s="16">
        <v>0</v>
      </c>
      <c r="G6" s="54">
        <f>(B6-F6)/(C6-D6-E6)</f>
        <v>0</v>
      </c>
      <c r="H6" s="36" t="s">
        <v>3</v>
      </c>
      <c r="I6" s="7">
        <v>1</v>
      </c>
      <c r="J6" s="33">
        <v>0</v>
      </c>
      <c r="K6" s="37">
        <v>7995.6</v>
      </c>
      <c r="L6" s="37">
        <v>5880.4</v>
      </c>
      <c r="M6" s="37">
        <v>0</v>
      </c>
      <c r="N6" s="103">
        <v>0</v>
      </c>
      <c r="O6" s="17">
        <f>J6/(K6-L6-M6)</f>
        <v>0</v>
      </c>
      <c r="P6" s="36" t="s">
        <v>3</v>
      </c>
      <c r="Q6" s="36">
        <v>1</v>
      </c>
      <c r="R6" s="34">
        <v>0</v>
      </c>
      <c r="S6" s="110">
        <v>1791.69</v>
      </c>
      <c r="T6" s="113">
        <v>43.86</v>
      </c>
      <c r="U6" s="38">
        <f>R6/(S6-T6)</f>
        <v>0</v>
      </c>
      <c r="V6" s="62" t="s">
        <v>4</v>
      </c>
      <c r="W6" s="36">
        <v>1</v>
      </c>
      <c r="X6" s="39">
        <v>0</v>
      </c>
      <c r="Y6" s="75"/>
      <c r="Z6" s="39">
        <v>0</v>
      </c>
      <c r="AA6" s="38">
        <v>0</v>
      </c>
      <c r="AB6" s="62" t="s">
        <v>5</v>
      </c>
      <c r="AC6" s="36">
        <v>1</v>
      </c>
      <c r="AD6" s="120">
        <v>2323</v>
      </c>
      <c r="AE6" s="120">
        <v>2323</v>
      </c>
      <c r="AF6" s="22">
        <f>AD6/AE6</f>
        <v>1</v>
      </c>
      <c r="AG6" s="62" t="s">
        <v>5</v>
      </c>
      <c r="AH6" s="36">
        <v>1</v>
      </c>
      <c r="AI6" s="95">
        <v>5.1</v>
      </c>
      <c r="AJ6" s="98">
        <v>10</v>
      </c>
      <c r="AK6" s="98">
        <v>5.1</v>
      </c>
      <c r="AL6" s="98">
        <v>10</v>
      </c>
      <c r="AM6" s="73">
        <f>(AI6+AJ6)-(AK6+AL6)</f>
        <v>0</v>
      </c>
      <c r="AN6" s="62" t="s">
        <v>5</v>
      </c>
      <c r="AO6" s="61">
        <v>1</v>
      </c>
      <c r="AP6" s="110">
        <v>1791.69</v>
      </c>
      <c r="AQ6" s="110">
        <v>1791.69</v>
      </c>
      <c r="AR6" s="23">
        <f>AQ6/AP6</f>
        <v>1</v>
      </c>
      <c r="AS6" s="62">
        <v>1</v>
      </c>
      <c r="AT6" s="37">
        <v>2115.2</v>
      </c>
      <c r="AU6" s="37">
        <v>2115.2</v>
      </c>
      <c r="AV6" s="60">
        <f>AT6/AU6</f>
        <v>1</v>
      </c>
      <c r="AW6" s="61">
        <v>1</v>
      </c>
      <c r="AX6" s="25">
        <v>451.5</v>
      </c>
      <c r="AY6" s="25"/>
      <c r="AZ6" s="60" t="e">
        <f>AX6/AY6</f>
        <v>#DIV/0!</v>
      </c>
      <c r="BA6" s="92"/>
      <c r="BB6" s="115"/>
      <c r="BC6" s="110">
        <v>1747.83</v>
      </c>
      <c r="BD6" s="117"/>
      <c r="BE6" s="117"/>
      <c r="BF6" s="26">
        <f>BB6/((BC6+BD6+BE6)/3)</f>
        <v>0</v>
      </c>
      <c r="BG6" s="100">
        <v>0</v>
      </c>
      <c r="BH6" s="39">
        <v>0</v>
      </c>
      <c r="BI6" s="69">
        <v>0</v>
      </c>
      <c r="BJ6" s="80">
        <v>0</v>
      </c>
      <c r="BK6" s="21">
        <v>0</v>
      </c>
      <c r="BL6" s="40"/>
      <c r="BM6" s="125">
        <v>1395</v>
      </c>
      <c r="BN6" s="105">
        <f>BL6/BM6</f>
        <v>0</v>
      </c>
      <c r="BO6" s="43">
        <v>-1</v>
      </c>
      <c r="BP6" s="42">
        <v>48.9</v>
      </c>
      <c r="BQ6" s="42">
        <v>57</v>
      </c>
      <c r="BR6" s="23">
        <f>BP6/BQ6</f>
        <v>0.8578947368421053</v>
      </c>
      <c r="BS6" s="123">
        <v>1</v>
      </c>
      <c r="BT6" s="71">
        <v>2.6</v>
      </c>
      <c r="BU6" s="71"/>
      <c r="BV6" s="65" t="e">
        <f>BT6/BU6</f>
        <v>#DIV/0!</v>
      </c>
      <c r="BW6" s="43">
        <v>0</v>
      </c>
      <c r="BX6" s="83">
        <v>0</v>
      </c>
      <c r="BY6" s="89">
        <v>0</v>
      </c>
      <c r="BZ6" s="42">
        <v>0</v>
      </c>
      <c r="CA6" s="41">
        <v>-1</v>
      </c>
      <c r="CB6" s="106">
        <v>1</v>
      </c>
      <c r="CC6" s="106"/>
      <c r="CD6" s="107"/>
      <c r="CE6" s="106">
        <v>1</v>
      </c>
      <c r="CF6" s="107"/>
      <c r="CG6" s="107"/>
      <c r="CH6" s="88">
        <f>CB6+CC6+CD6+CE6+CF6+CG6</f>
        <v>2</v>
      </c>
      <c r="CI6" s="88">
        <v>0</v>
      </c>
      <c r="CJ6" s="67">
        <f>I6+Q6+W6+AC6+AH6+AO6+AS6+AW6+BG6+BI6+BK6+BO6+BS6+BW6+BY6+CA6+CI6</f>
        <v>7</v>
      </c>
    </row>
    <row r="7" spans="1:88" ht="31.5">
      <c r="A7" s="53" t="s">
        <v>9</v>
      </c>
      <c r="B7" s="75">
        <v>66</v>
      </c>
      <c r="C7" s="25">
        <v>1074.7</v>
      </c>
      <c r="D7" s="16">
        <v>750.8</v>
      </c>
      <c r="E7" s="16">
        <v>0</v>
      </c>
      <c r="F7" s="16">
        <v>66</v>
      </c>
      <c r="G7" s="54">
        <f>(B7-F7)/(C7-D7-E7)</f>
        <v>0</v>
      </c>
      <c r="H7" s="7" t="s">
        <v>3</v>
      </c>
      <c r="I7" s="7">
        <v>1</v>
      </c>
      <c r="J7" s="16">
        <v>0</v>
      </c>
      <c r="K7" s="25">
        <v>4365.7</v>
      </c>
      <c r="L7" s="25">
        <v>3238.7</v>
      </c>
      <c r="M7" s="25">
        <v>0</v>
      </c>
      <c r="N7" s="102">
        <v>0</v>
      </c>
      <c r="O7" s="17">
        <f>J7/(K7-L7-M7)</f>
        <v>0</v>
      </c>
      <c r="P7" s="7" t="s">
        <v>3</v>
      </c>
      <c r="Q7" s="7">
        <v>1</v>
      </c>
      <c r="R7" s="20">
        <v>0</v>
      </c>
      <c r="S7" s="97">
        <v>1140.74</v>
      </c>
      <c r="T7" s="112">
        <v>13.98</v>
      </c>
      <c r="U7" s="22">
        <f>R7/(S7-T7)</f>
        <v>0</v>
      </c>
      <c r="V7" s="61" t="s">
        <v>4</v>
      </c>
      <c r="W7" s="7">
        <v>1</v>
      </c>
      <c r="X7" s="1">
        <v>0</v>
      </c>
      <c r="Y7" s="18">
        <v>66</v>
      </c>
      <c r="Z7" s="1">
        <v>0</v>
      </c>
      <c r="AA7" s="22">
        <f>X7/(Y7+Z7)</f>
        <v>0</v>
      </c>
      <c r="AB7" s="61" t="s">
        <v>5</v>
      </c>
      <c r="AC7" s="7">
        <v>1</v>
      </c>
      <c r="AD7" s="94">
        <v>1653.8</v>
      </c>
      <c r="AE7" s="94">
        <v>1653.8</v>
      </c>
      <c r="AF7" s="22">
        <f>AD7/AE7</f>
        <v>1</v>
      </c>
      <c r="AG7" s="61" t="s">
        <v>5</v>
      </c>
      <c r="AH7" s="7">
        <v>1</v>
      </c>
      <c r="AI7" s="94">
        <v>4.1</v>
      </c>
      <c r="AJ7" s="97">
        <v>5</v>
      </c>
      <c r="AK7" s="97">
        <v>4.1</v>
      </c>
      <c r="AL7" s="97">
        <v>5</v>
      </c>
      <c r="AM7" s="73">
        <f>(AI7+AJ7)-(AK7+AL7)</f>
        <v>0</v>
      </c>
      <c r="AN7" s="61" t="s">
        <v>5</v>
      </c>
      <c r="AO7" s="61">
        <v>1</v>
      </c>
      <c r="AP7" s="97">
        <v>1140.74</v>
      </c>
      <c r="AQ7" s="97">
        <v>1140.74</v>
      </c>
      <c r="AR7" s="23">
        <f>AQ7/AP7</f>
        <v>1</v>
      </c>
      <c r="AS7" s="61">
        <v>1</v>
      </c>
      <c r="AT7" s="25">
        <v>1127</v>
      </c>
      <c r="AU7" s="25">
        <v>1127</v>
      </c>
      <c r="AV7" s="58">
        <f>AT7/AU7</f>
        <v>1</v>
      </c>
      <c r="AW7" s="61">
        <v>1</v>
      </c>
      <c r="AX7" s="25">
        <v>341.5</v>
      </c>
      <c r="AY7" s="25"/>
      <c r="AZ7" s="58" t="e">
        <f>AX7/AY7</f>
        <v>#DIV/0!</v>
      </c>
      <c r="BA7" s="91"/>
      <c r="BB7" s="115"/>
      <c r="BC7" s="97">
        <v>1126.76</v>
      </c>
      <c r="BD7" s="116"/>
      <c r="BE7" s="116"/>
      <c r="BF7" s="26">
        <f>BB7/((BC7+BD7+BE7)/3)</f>
        <v>0</v>
      </c>
      <c r="BG7" s="100">
        <v>0</v>
      </c>
      <c r="BH7" s="1">
        <v>0</v>
      </c>
      <c r="BI7" s="68">
        <v>0</v>
      </c>
      <c r="BJ7" s="81">
        <v>0</v>
      </c>
      <c r="BK7" s="16">
        <v>0</v>
      </c>
      <c r="BL7" s="24"/>
      <c r="BM7" s="18">
        <v>473</v>
      </c>
      <c r="BN7" s="105">
        <f>BL7/BM7</f>
        <v>0</v>
      </c>
      <c r="BO7" s="31">
        <v>-1</v>
      </c>
      <c r="BP7" s="41">
        <v>30.4</v>
      </c>
      <c r="BQ7" s="41">
        <v>32.1</v>
      </c>
      <c r="BR7" s="23">
        <f>BP7/BQ7</f>
        <v>0.9470404984423675</v>
      </c>
      <c r="BS7" s="122">
        <v>1</v>
      </c>
      <c r="BT7" s="65"/>
      <c r="BU7" s="65"/>
      <c r="BV7" s="65" t="e">
        <f>BT7/BU7</f>
        <v>#DIV/0!</v>
      </c>
      <c r="BW7" s="31">
        <v>1</v>
      </c>
      <c r="BX7" s="84">
        <v>0</v>
      </c>
      <c r="BY7" s="88">
        <v>0</v>
      </c>
      <c r="BZ7" s="41">
        <v>0</v>
      </c>
      <c r="CA7" s="41">
        <v>-1</v>
      </c>
      <c r="CB7" s="106"/>
      <c r="CC7" s="106">
        <v>1</v>
      </c>
      <c r="CD7" s="106"/>
      <c r="CE7" s="106">
        <v>1</v>
      </c>
      <c r="CF7" s="106"/>
      <c r="CG7" s="106"/>
      <c r="CH7" s="88">
        <f>CB7+CC7+CD7+CE7+CF7+CG7</f>
        <v>2</v>
      </c>
      <c r="CI7" s="88">
        <v>0</v>
      </c>
      <c r="CJ7" s="67">
        <f>I7+Q7+W7+AC7+AH7+AO7+AS7+AW7+BG7+BI7+BK7+BO7+BS7+BW7+BY7+CA7+CI7</f>
        <v>8</v>
      </c>
    </row>
    <row r="8" spans="1:88" ht="32.25" thickBot="1">
      <c r="A8" s="27" t="s">
        <v>10</v>
      </c>
      <c r="B8" s="75"/>
      <c r="C8" s="25">
        <v>3839.4</v>
      </c>
      <c r="D8" s="44">
        <v>406.4</v>
      </c>
      <c r="E8" s="46">
        <v>0</v>
      </c>
      <c r="F8" s="75">
        <v>0</v>
      </c>
      <c r="G8" s="54">
        <f>(B8-F8)/(C8-D8-E8)</f>
        <v>0</v>
      </c>
      <c r="H8" s="47" t="s">
        <v>3</v>
      </c>
      <c r="I8" s="7">
        <v>1</v>
      </c>
      <c r="J8" s="44">
        <v>0</v>
      </c>
      <c r="K8" s="48">
        <v>44826.1</v>
      </c>
      <c r="L8" s="51">
        <v>32452.45</v>
      </c>
      <c r="M8" s="48">
        <v>0</v>
      </c>
      <c r="N8" s="104">
        <v>0</v>
      </c>
      <c r="O8" s="17">
        <f>J8/(K8-L8-M8)</f>
        <v>0</v>
      </c>
      <c r="P8" s="47" t="s">
        <v>3</v>
      </c>
      <c r="Q8" s="47">
        <v>1</v>
      </c>
      <c r="R8" s="45">
        <v>0</v>
      </c>
      <c r="S8" s="111">
        <v>2953.833</v>
      </c>
      <c r="T8" s="114">
        <v>0.4</v>
      </c>
      <c r="U8" s="49">
        <f>R8/(S8-T8)</f>
        <v>0</v>
      </c>
      <c r="V8" s="59" t="s">
        <v>4</v>
      </c>
      <c r="W8" s="47">
        <v>1</v>
      </c>
      <c r="X8" s="50">
        <v>0</v>
      </c>
      <c r="Y8" s="70"/>
      <c r="Z8" s="50">
        <v>0</v>
      </c>
      <c r="AA8" s="49">
        <v>0</v>
      </c>
      <c r="AB8" s="59" t="s">
        <v>5</v>
      </c>
      <c r="AC8" s="47">
        <v>1</v>
      </c>
      <c r="AD8" s="96">
        <v>5765.37</v>
      </c>
      <c r="AE8" s="96">
        <v>5675.81</v>
      </c>
      <c r="AF8" s="22">
        <f>AD8/AE8</f>
        <v>1.015779245605473</v>
      </c>
      <c r="AG8" s="59" t="s">
        <v>5</v>
      </c>
      <c r="AH8" s="47">
        <v>1</v>
      </c>
      <c r="AI8" s="96">
        <v>10.4</v>
      </c>
      <c r="AJ8" s="99">
        <v>3.8</v>
      </c>
      <c r="AK8" s="99">
        <v>10.4</v>
      </c>
      <c r="AL8" s="99">
        <v>3.8</v>
      </c>
      <c r="AM8" s="73">
        <f>(AI8+AJ8)-(AK8+AL8)</f>
        <v>0</v>
      </c>
      <c r="AN8" s="59" t="s">
        <v>5</v>
      </c>
      <c r="AO8" s="61">
        <v>1</v>
      </c>
      <c r="AP8" s="111">
        <v>2953.83</v>
      </c>
      <c r="AQ8" s="111">
        <v>2953.83</v>
      </c>
      <c r="AR8" s="23">
        <f>AQ8/AP8</f>
        <v>1</v>
      </c>
      <c r="AS8" s="59">
        <v>1</v>
      </c>
      <c r="AT8" s="48">
        <v>12373.6</v>
      </c>
      <c r="AU8" s="48">
        <v>11729.3</v>
      </c>
      <c r="AV8" s="57">
        <f>AT8/AU8</f>
        <v>1.0549308142855927</v>
      </c>
      <c r="AW8" s="61">
        <v>1</v>
      </c>
      <c r="AX8" s="25">
        <v>1970.4</v>
      </c>
      <c r="AY8" s="25"/>
      <c r="AZ8" s="57" t="e">
        <f>AX8/AY8</f>
        <v>#DIV/0!</v>
      </c>
      <c r="BA8" s="93"/>
      <c r="BB8" s="115"/>
      <c r="BC8" s="111">
        <v>2953.83</v>
      </c>
      <c r="BD8" s="118"/>
      <c r="BE8" s="118"/>
      <c r="BF8" s="26">
        <f>BB8/((BC8+BD8+BE8)/3)</f>
        <v>0</v>
      </c>
      <c r="BG8" s="100">
        <v>0</v>
      </c>
      <c r="BH8" s="50">
        <v>0</v>
      </c>
      <c r="BI8" s="66">
        <v>0</v>
      </c>
      <c r="BJ8" s="80">
        <v>0</v>
      </c>
      <c r="BK8" s="21">
        <v>0</v>
      </c>
      <c r="BL8" s="121">
        <v>12</v>
      </c>
      <c r="BM8" s="126">
        <v>5290</v>
      </c>
      <c r="BN8" s="105">
        <f>BL8/BM8</f>
        <v>0.002268431001890359</v>
      </c>
      <c r="BO8" s="127">
        <v>-1</v>
      </c>
      <c r="BP8" s="41">
        <v>298.4</v>
      </c>
      <c r="BQ8" s="41">
        <v>364.7</v>
      </c>
      <c r="BR8" s="23">
        <f>BP8/BQ8</f>
        <v>0.818206745270085</v>
      </c>
      <c r="BS8" s="122">
        <v>1</v>
      </c>
      <c r="BT8" s="63">
        <v>226.3</v>
      </c>
      <c r="BU8" s="63">
        <v>123</v>
      </c>
      <c r="BV8" s="65">
        <f>BT8/BU8</f>
        <v>1.8398373983739837</v>
      </c>
      <c r="BW8" s="52">
        <v>0</v>
      </c>
      <c r="BX8" s="85">
        <v>0</v>
      </c>
      <c r="BY8" s="90">
        <v>0</v>
      </c>
      <c r="BZ8" s="56">
        <v>0</v>
      </c>
      <c r="CA8" s="41">
        <v>-1</v>
      </c>
      <c r="CB8" s="108">
        <v>1</v>
      </c>
      <c r="CC8" s="108">
        <v>1</v>
      </c>
      <c r="CD8" s="108">
        <v>1</v>
      </c>
      <c r="CE8" s="106">
        <v>1</v>
      </c>
      <c r="CF8" s="108">
        <v>1</v>
      </c>
      <c r="CG8" s="108"/>
      <c r="CH8" s="88">
        <f>CB8+CC8+CD8+CE8+CF8+CG8</f>
        <v>5</v>
      </c>
      <c r="CI8" s="88">
        <v>0</v>
      </c>
      <c r="CJ8" s="67">
        <f>I8+Q8+W8+AC8+AH8+AO8+AS8+AW8+BG8+BI8+BK8+BO8+BS8+BW8+BY8+CA8+CI8</f>
        <v>7</v>
      </c>
    </row>
    <row r="9" spans="25:80" ht="16.5" customHeight="1">
      <c r="Y9" s="55"/>
      <c r="AD9" s="5"/>
      <c r="AE9" s="5"/>
      <c r="AI9" s="5"/>
      <c r="AJ9" s="5"/>
      <c r="AK9" s="5"/>
      <c r="AL9" s="5"/>
      <c r="AP9" s="77"/>
      <c r="AQ9" s="78"/>
      <c r="BB9" s="76"/>
      <c r="BC9" s="5"/>
      <c r="BD9" s="5"/>
      <c r="BE9" s="5"/>
      <c r="BJ9" s="79"/>
      <c r="BK9" s="5"/>
      <c r="BM9" s="10"/>
      <c r="CB9" s="67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79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79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79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79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79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79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79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79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79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79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79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79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79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79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79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79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79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79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79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79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79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79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79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79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79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79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79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79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79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79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79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79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79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79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79"/>
      <c r="BK44" s="5"/>
      <c r="BM44" s="10"/>
    </row>
  </sheetData>
  <sheetProtection/>
  <autoFilter ref="A3:AY8"/>
  <mergeCells count="20">
    <mergeCell ref="BL2:BO2"/>
    <mergeCell ref="CB2:CI2"/>
    <mergeCell ref="AT2:AW2"/>
    <mergeCell ref="AX2:BA2"/>
    <mergeCell ref="B2:I2"/>
    <mergeCell ref="J2:Q2"/>
    <mergeCell ref="R2:W2"/>
    <mergeCell ref="BX2:BY2"/>
    <mergeCell ref="BZ2:CA2"/>
    <mergeCell ref="X2:AC2"/>
    <mergeCell ref="A1:CJ1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2022-02-08T07:10:38Z</cp:lastPrinted>
  <dcterms:created xsi:type="dcterms:W3CDTF">2009-01-27T10:52:16Z</dcterms:created>
  <dcterms:modified xsi:type="dcterms:W3CDTF">2022-04-26T13:11:08Z</dcterms:modified>
  <cp:category/>
  <cp:version/>
  <cp:contentType/>
  <cp:contentStatus/>
</cp:coreProperties>
</file>