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<sst xmlns="http://schemas.openxmlformats.org/spreadsheetml/2006/main" count="81" uniqueCount="63">
  <si>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</si>
  <si>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</si>
  <si>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</si>
  <si>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</si>
  <si>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</si>
  <si>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</si>
  <si>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</si>
  <si>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</si>
  <si>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</si>
  <si>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</si>
  <si>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</si>
  <si>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</si>
  <si>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</si>
  <si>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</si>
  <si>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</si>
  <si>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</si>
  <si>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</si>
  <si>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</si>
  <si>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</si>
  <si>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</si>
  <si>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</si>
  <si>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</si>
  <si>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</si>
  <si>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</si>
  <si>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</si>
  <si>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</si>
  <si>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</si>
  <si>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</si>
  <si>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</si>
  <si>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</si>
  <si>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</si>
  <si>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</si>
  <si>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</si>
  <si>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</si>
  <si>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</si>
  <si>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</si>
  <si>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</si>
  <si>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</si>
  <si>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</si>
  <si>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</si>
  <si>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</si>
  <si>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</si>
  <si>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</si>
  <si>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</si>
  <si>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</si>
  <si>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</si>
  <si>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</si>
  <si>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</si>
  <si>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</si>
  <si>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</si>
  <si>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</si>
  <si>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</si>
  <si>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</si>
  <si>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</si>
  <si>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</si>
  <si>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</si>
  <si>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</si>
  <si>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</si>
  <si>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</si>
  <si>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</si>
  <si>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</si>
  <si>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</si>
  <si>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 квартал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</si>
</sst>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AY3" sqref="AY3:BA3"/>
    </sheetView>
  </sheetViews>
  <sheetFormatPr defaultColWidth="9.00390625" defaultRowHeight="12.75"/>
  <cols>
    <col min="1" max="1" width="38.875" style="1" customWidth="1"/>
    <col min="2" max="2" width="20.25390625" style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625" style="1" customWidth="1"/>
    <col min="8" max="8" width="0.12890625" style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12890625" style="1" customWidth="1"/>
    <col min="13" max="13" width="10.375" style="1" hidden="1" customWidth="1"/>
    <col min="14" max="14" width="10.75390625" style="1" hidden="1" customWidth="1"/>
    <col min="15" max="15" width="13.375" style="1" customWidth="1"/>
    <col min="16" max="16" width="11.25390625" style="1" hidden="1" customWidth="1"/>
    <col min="17" max="17" width="13.00390625" style="1" customWidth="1"/>
    <col min="18" max="18" width="17.375" style="1" hidden="1" customWidth="1"/>
    <col min="19" max="19" width="10.75390625" style="1" hidden="1" customWidth="1"/>
    <col min="20" max="20" width="10.00390625" style="1" hidden="1" customWidth="1"/>
    <col min="21" max="21" width="14.0039062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87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0.12890625" style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8" width="12.125" style="1" hidden="1" customWidth="1"/>
    <col min="39" max="39" width="13.375" style="1" customWidth="1"/>
    <col min="40" max="40" width="0.12890625" style="1" customWidth="1"/>
    <col min="41" max="41" width="12.25390625" style="1" hidden="1" customWidth="1"/>
    <col min="42" max="42" width="13.25390625" style="1" hidden="1" customWidth="1"/>
    <col min="43" max="43" width="12.0039062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0.12890625" style="1" customWidth="1"/>
    <col min="52" max="52" width="8.125" style="1" hidden="1" customWidth="1"/>
    <col min="53" max="53" width="17.75390625" style="1" customWidth="1"/>
    <col min="54" max="54" width="22.875" style="1" hidden="1" customWidth="1"/>
    <col min="55" max="55" width="8.75390625" style="1" customWidth="1"/>
    <col min="56" max="56" width="9.625" style="1" hidden="1" customWidth="1"/>
    <col min="57" max="57" width="18.25390625" style="1" customWidth="1"/>
    <col min="58" max="58" width="11.00390625" style="1" hidden="1" customWidth="1"/>
    <col min="59" max="59" width="9.625" style="1" hidden="1" customWidth="1"/>
    <col min="60" max="60" width="9.125" style="1" hidden="1" customWidth="1"/>
    <col min="61" max="16384" width="9.125" style="1" customWidth="1"/>
  </cols>
  <sheetData>
    <row r="1" spans="1:50" ht="47.25" customHeight="1" thickBo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61" ht="15.75" customHeight="1" thickBot="1">
      <c r="A2" s="3"/>
      <c r="B2" s="47" t="s">
        <v>54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0" t="s">
        <v>48</v>
      </c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32"/>
      <c r="BA2" s="56" t="s">
        <v>49</v>
      </c>
      <c r="BB2" s="57"/>
      <c r="BC2" s="57"/>
      <c r="BD2" s="57"/>
      <c r="BE2" s="58"/>
      <c r="BF2" s="60"/>
      <c r="BG2" s="60"/>
      <c r="BH2" s="60"/>
      <c r="BI2" s="61"/>
    </row>
    <row r="3" spans="1:61" ht="192" customHeight="1">
      <c r="A3" s="24" t="s">
        <v>0</v>
      </c>
      <c r="B3" s="26" t="s">
        <v>53</v>
      </c>
      <c r="C3" s="25"/>
      <c r="D3" s="46" t="s">
        <v>3</v>
      </c>
      <c r="E3" s="46"/>
      <c r="F3" s="46"/>
      <c r="G3" s="46"/>
      <c r="H3" s="46" t="s">
        <v>8</v>
      </c>
      <c r="I3" s="46"/>
      <c r="J3" s="46"/>
      <c r="K3" s="46"/>
      <c r="L3" s="46" t="s">
        <v>12</v>
      </c>
      <c r="M3" s="46"/>
      <c r="N3" s="46"/>
      <c r="O3" s="46"/>
      <c r="P3" s="42" t="s">
        <v>14</v>
      </c>
      <c r="Q3" s="43"/>
      <c r="R3" s="44" t="s">
        <v>15</v>
      </c>
      <c r="S3" s="45"/>
      <c r="T3" s="45"/>
      <c r="U3" s="45"/>
      <c r="V3" s="41" t="s">
        <v>19</v>
      </c>
      <c r="W3" s="41"/>
      <c r="X3" s="41"/>
      <c r="Y3" s="41"/>
      <c r="Z3" s="41"/>
      <c r="AA3" s="41"/>
      <c r="AB3" s="41"/>
      <c r="AC3" s="44" t="s">
        <v>20</v>
      </c>
      <c r="AD3" s="45"/>
      <c r="AE3" s="45"/>
      <c r="AF3" s="45"/>
      <c r="AG3" s="54" t="s">
        <v>36</v>
      </c>
      <c r="AH3" s="54"/>
      <c r="AI3" s="54"/>
      <c r="AJ3" s="54"/>
      <c r="AK3" s="54"/>
      <c r="AL3" s="54"/>
      <c r="AM3" s="54"/>
      <c r="AN3" s="62" t="s">
        <v>50</v>
      </c>
      <c r="AO3" s="63"/>
      <c r="AP3" s="63"/>
      <c r="AQ3" s="64"/>
      <c r="AR3" s="51" t="s">
        <v>51</v>
      </c>
      <c r="AS3" s="52"/>
      <c r="AT3" s="52"/>
      <c r="AU3" s="52"/>
      <c r="AV3" s="52"/>
      <c r="AW3" s="52"/>
      <c r="AX3" s="52"/>
      <c r="AY3" s="53" t="s">
        <v>40</v>
      </c>
      <c r="AZ3" s="55"/>
      <c r="BA3" s="53"/>
      <c r="BB3" s="53" t="s">
        <v>42</v>
      </c>
      <c r="BC3" s="53"/>
      <c r="BD3" s="53" t="s">
        <v>52</v>
      </c>
      <c r="BE3" s="53"/>
      <c r="BF3" s="59" t="s">
        <v>45</v>
      </c>
      <c r="BG3" s="59"/>
      <c r="BH3" s="59"/>
      <c r="BI3" s="59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60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56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55</v>
      </c>
      <c r="W4" s="21" t="s">
        <v>57</v>
      </c>
      <c r="X4" s="21" t="s">
        <v>59</v>
      </c>
      <c r="Y4" s="21" t="s">
        <v>61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41</v>
      </c>
      <c r="AZ4" s="4" t="s">
        <v>10</v>
      </c>
      <c r="BA4" s="4" t="s">
        <v>17</v>
      </c>
      <c r="BB4" s="4" t="s">
        <v>43</v>
      </c>
      <c r="BC4" s="4" t="s">
        <v>17</v>
      </c>
      <c r="BD4" s="4" t="s">
        <v>44</v>
      </c>
      <c r="BE4" s="4" t="s">
        <v>17</v>
      </c>
      <c r="BF4" s="39" t="s">
        <v>46</v>
      </c>
      <c r="BG4" s="37" t="s">
        <v>47</v>
      </c>
      <c r="BH4" s="37" t="s">
        <v>10</v>
      </c>
      <c r="BI4" s="37" t="s">
        <v>17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116844.7</v>
      </c>
      <c r="I5" s="17">
        <v>92993.7</v>
      </c>
      <c r="J5" s="15">
        <f>(H5/I5)*100</f>
        <v>125.64797400253995</v>
      </c>
      <c r="K5" s="5">
        <v>1</v>
      </c>
      <c r="L5" s="34"/>
      <c r="M5" s="29">
        <v>30746.6</v>
      </c>
      <c r="N5" s="15">
        <f>(L5/M5)*100</f>
        <v>0</v>
      </c>
      <c r="O5" s="23"/>
      <c r="P5" s="18">
        <v>0</v>
      </c>
      <c r="Q5" s="5">
        <v>0</v>
      </c>
      <c r="R5" s="18">
        <v>0</v>
      </c>
      <c r="S5" s="5">
        <v>116844.7</v>
      </c>
      <c r="T5" s="15">
        <f>100*R5/S5</f>
        <v>0</v>
      </c>
      <c r="U5" s="5">
        <v>0</v>
      </c>
      <c r="V5" s="16">
        <v>27988.3</v>
      </c>
      <c r="W5" s="16"/>
      <c r="X5" s="33"/>
      <c r="Y5" s="33"/>
      <c r="Z5" s="5">
        <v>116844.7</v>
      </c>
      <c r="AA5" s="33">
        <f>V5/Z5*100</f>
        <v>23.953418511922237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59599.6</v>
      </c>
      <c r="AO5" s="5">
        <v>15775.2</v>
      </c>
      <c r="AP5" s="15">
        <f>100*(AN5-AO5)/AN5</f>
        <v>73.53136598232201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38">
        <v>27988.3</v>
      </c>
      <c r="BH5" s="38">
        <f>100*BF5/BG5</f>
        <v>0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45127.7</v>
      </c>
      <c r="I6" s="17">
        <v>19684.4</v>
      </c>
      <c r="J6" s="15">
        <f>(H6/I6)*100</f>
        <v>229.25616224014954</v>
      </c>
      <c r="K6" s="5">
        <v>1</v>
      </c>
      <c r="L6" s="34">
        <v>5980.9</v>
      </c>
      <c r="M6" s="29">
        <v>16294.9</v>
      </c>
      <c r="N6" s="15">
        <f>(L6/M6)*100</f>
        <v>36.704122148647734</v>
      </c>
      <c r="O6" s="23">
        <v>1</v>
      </c>
      <c r="P6" s="18">
        <v>0</v>
      </c>
      <c r="Q6" s="5">
        <v>0</v>
      </c>
      <c r="R6" s="18">
        <v>0</v>
      </c>
      <c r="S6" s="5">
        <v>45127.7</v>
      </c>
      <c r="T6" s="15">
        <f>100*R6/S6</f>
        <v>0</v>
      </c>
      <c r="U6" s="5">
        <v>0</v>
      </c>
      <c r="V6" s="16">
        <v>12814.1</v>
      </c>
      <c r="W6" s="16"/>
      <c r="X6" s="33"/>
      <c r="Y6" s="33"/>
      <c r="Z6" s="5">
        <v>45127.7</v>
      </c>
      <c r="AA6" s="33">
        <f>V6/Z6*100</f>
        <v>28.39519851443792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4441.1</v>
      </c>
      <c r="AO6" s="5">
        <v>2903.6</v>
      </c>
      <c r="AP6" s="15">
        <f>100*(AN6-AO6)/AN6</f>
        <v>34.619801400553925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0.02</v>
      </c>
      <c r="BG6" s="38">
        <v>12814.1</v>
      </c>
      <c r="BH6" s="38">
        <f>100*BF6/BG6</f>
        <v>0.00015607807025073942</v>
      </c>
      <c r="BI6" s="38">
        <v>1</v>
      </c>
    </row>
    <row r="7" spans="1:61" ht="24" customHeight="1">
      <c r="A7" s="27" t="s">
        <v>58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80197.3</v>
      </c>
      <c r="I7" s="17">
        <v>43737.8</v>
      </c>
      <c r="J7" s="29">
        <f>(H7/I7)*100</f>
        <v>183.35924532098093</v>
      </c>
      <c r="K7" s="17">
        <v>1</v>
      </c>
      <c r="L7" s="34">
        <v>3408</v>
      </c>
      <c r="M7" s="29">
        <v>11926</v>
      </c>
      <c r="N7" s="29">
        <f>(L7/M7)*100</f>
        <v>28.576220023478115</v>
      </c>
      <c r="O7" s="30">
        <v>1</v>
      </c>
      <c r="P7" s="18">
        <v>0</v>
      </c>
      <c r="Q7" s="17">
        <v>0</v>
      </c>
      <c r="R7" s="18">
        <v>0</v>
      </c>
      <c r="S7" s="17">
        <v>80197.3</v>
      </c>
      <c r="T7" s="29">
        <f>100*R7/S7</f>
        <v>0</v>
      </c>
      <c r="U7" s="17">
        <v>0</v>
      </c>
      <c r="V7" s="16">
        <v>11167.7</v>
      </c>
      <c r="W7" s="16"/>
      <c r="X7" s="33"/>
      <c r="Y7" s="33"/>
      <c r="Z7" s="17">
        <v>80197.3</v>
      </c>
      <c r="AA7" s="33">
        <f>V7/Z7*100</f>
        <v>13.925281773825304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41504.8</v>
      </c>
      <c r="AO7" s="5">
        <v>499.2</v>
      </c>
      <c r="AP7" s="15">
        <f>100*(AN7-AO7)/AN7</f>
        <v>98.79724754727164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</v>
      </c>
      <c r="BG7" s="38">
        <v>11167.7</v>
      </c>
      <c r="BH7" s="38">
        <f>100*BF7/BG7</f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AC3:AF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2019-04-25T10:49:44Z</dcterms:modified>
  <cp:category/>
  <cp:version/>
  <cp:contentType/>
  <cp:contentStatus/>
</cp:coreProperties>
</file>