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<sst xmlns="http://schemas.openxmlformats.org/spreadsheetml/2006/main" count="200" uniqueCount="117">
  <si>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</si>
  <si>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</si>
  <si>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</si>
  <si>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</si>
  <si>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</si>
  <si>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</si>
  <si>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</si>
  <si>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</si>
  <si>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</si>
  <si>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</si>
  <si>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</si>
  <si>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</si>
  <si>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</si>
  <si>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</si>
  <si>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</si>
  <si>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</si>
  <si>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</si>
  <si>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</si>
  <si>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</si>
  <si>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</si>
  <si>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</si>
  <si>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</si>
  <si>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</si>
  <si>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</si>
  <si>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</si>
  <si>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</si>
  <si>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</si>
  <si>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</si>
  <si>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</si>
  <si>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</si>
  <si>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</si>
  <si>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</si>
  <si>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</si>
  <si>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</si>
  <si>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</si>
  <si>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</si>
  <si>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</si>
  <si>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</si>
  <si>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</si>
  <si>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</si>
  <si>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</si>
  <si>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</si>
  <si>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</si>
  <si>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</si>
  <si>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</si>
  <si>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</si>
  <si>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</si>
  <si>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</si>
  <si>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</si>
  <si>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</si>
  <si>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</si>
  <si>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</si>
  <si>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</si>
  <si>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</si>
  <si>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</si>
  <si>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</si>
  <si>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</si>
  <si>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</si>
  <si>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</si>
  <si>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</si>
  <si>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</si>
  <si>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</si>
  <si>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</si>
  <si>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</si>
  <si>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</si>
  <si>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</si>
  <si>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</si>
  <si>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</si>
  <si>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</si>
  <si>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</si>
  <si>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</si>
  <si>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</si>
  <si>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</si>
  <si>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</si>
  <si>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</si>
  <si>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</si>
  <si>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</si>
  <si>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</si>
  <si>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</si>
  <si>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</si>
  <si>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</si>
  <si>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</si>
  <si>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</si>
  <si>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</si>
  <si>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</si>
  <si>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</si>
  <si>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</si>
  <si>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</si>
  <si>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</si>
  <si>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</si>
  <si>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</si>
  <si>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</si>
  <si>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</si>
  <si>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</si>
  <si>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</si>
  <si>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</si>
  <si>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</si>
  <si>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</si>
  <si>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</si>
  <si>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</si>
  <si>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</si>
  <si>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</si>
  <si>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</si>
  <si>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</si>
  <si>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</si>
  <si>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</si>
  <si>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</si>
  <si>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</si>
  <si>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</si>
  <si>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</si>
  <si>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</si>
  <si>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</si>
  <si>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</si>
  <si>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</si>
  <si>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</si>
  <si>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Исполнение бюджета по расходам  на конец отчетного периода ,  (Б)</t>
  </si>
  <si>
    <t>Оценка  качества   организации    бюджетного процесса  поселений района  за   9 месяцев  2017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</si>
</sst>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76" fontId="0" fillId="36" borderId="10" xfId="0" applyNumberFormat="1" applyFill="1" applyBorder="1" applyAlignment="1">
      <alignment/>
    </xf>
    <xf numFmtId="176" fontId="0" fillId="36" borderId="15" xfId="0" applyNumberFormat="1" applyFill="1" applyBorder="1" applyAlignment="1">
      <alignment/>
    </xf>
    <xf numFmtId="176" fontId="0" fillId="36" borderId="17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5"/>
  <sheetViews>
    <sheetView tabSelected="1" zoomScalePageLayoutView="0" workbookViewId="0" topLeftCell="A1">
      <pane xSplit="1" ySplit="3" topLeftCell="D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S8" sqref="AS8"/>
    </sheetView>
  </sheetViews>
  <sheetFormatPr defaultColWidth="9.00390625" defaultRowHeight="12.75"/>
  <cols>
    <col min="1" max="1" width="25.375" style="0" customWidth="1"/>
    <col min="2" max="2" width="11.375" style="0" customWidth="1"/>
    <col min="3" max="3" width="11.875" style="0" customWidth="1"/>
    <col min="4" max="5" width="13.25390625" style="0" customWidth="1"/>
    <col min="6" max="7" width="10.625" style="4" customWidth="1"/>
    <col min="8" max="8" width="11.00390625" style="8" customWidth="1"/>
    <col min="9" max="9" width="12.75390625" style="0" bestFit="1" customWidth="1"/>
    <col min="10" max="12" width="12.625" style="0" customWidth="1"/>
    <col min="13" max="13" width="9.25390625" style="9" bestFit="1" customWidth="1"/>
    <col min="14" max="14" width="9.25390625" style="9" customWidth="1"/>
    <col min="15" max="15" width="10.125" style="8" customWidth="1"/>
    <col min="16" max="16" width="11.25390625" style="0" customWidth="1"/>
    <col min="17" max="17" width="12.375" style="0" customWidth="1"/>
    <col min="18" max="18" width="9.75390625" style="4" customWidth="1"/>
    <col min="19" max="19" width="9.00390625" style="4" customWidth="1"/>
    <col min="20" max="20" width="10.25390625" style="8" customWidth="1"/>
    <col min="21" max="21" width="14.625" style="6" bestFit="1" customWidth="1"/>
    <col min="22" max="22" width="9.25390625" style="0" bestFit="1" customWidth="1"/>
    <col min="23" max="23" width="11.75390625" style="0" bestFit="1" customWidth="1"/>
    <col min="24" max="25" width="10.125" style="9" customWidth="1"/>
    <col min="26" max="26" width="9.125" style="8" customWidth="1"/>
    <col min="29" max="29" width="8.625" style="0" customWidth="1"/>
    <col min="30" max="30" width="7.625" style="0" customWidth="1"/>
    <col min="31" max="31" width="10.625" style="0" customWidth="1"/>
    <col min="32" max="32" width="7.25390625" style="0" customWidth="1"/>
    <col min="33" max="33" width="15.00390625" style="0" customWidth="1"/>
    <col min="34" max="34" width="12.75390625" style="0" bestFit="1" customWidth="1"/>
    <col min="35" max="35" width="9.25390625" style="16" bestFit="1" customWidth="1"/>
    <col min="36" max="36" width="9.25390625" style="16" customWidth="1"/>
    <col min="37" max="37" width="10.875" style="8" customWidth="1"/>
    <col min="38" max="38" width="17.375" style="0" customWidth="1"/>
    <col min="39" max="39" width="14.375" style="0" customWidth="1"/>
    <col min="40" max="40" width="9.25390625" style="14" bestFit="1" customWidth="1"/>
    <col min="41" max="41" width="10.625" style="5" customWidth="1"/>
    <col min="42" max="42" width="9.125" style="8" customWidth="1"/>
    <col min="43" max="43" width="16.625" style="0" customWidth="1"/>
    <col min="45" max="45" width="12.00390625" style="0" customWidth="1"/>
    <col min="46" max="46" width="11.125" style="0" customWidth="1"/>
    <col min="47" max="47" width="11.75390625" style="0" customWidth="1"/>
    <col min="48" max="48" width="13.875" style="0" customWidth="1"/>
    <col min="49" max="49" width="12.75390625" style="0" customWidth="1"/>
    <col min="52" max="52" width="9.125" style="8" customWidth="1"/>
    <col min="54" max="54" width="10.125" style="0" customWidth="1"/>
    <col min="55" max="55" width="7.75390625" style="0" customWidth="1"/>
    <col min="56" max="56" width="9.125" style="4" customWidth="1"/>
    <col min="57" max="57" width="9.125" style="8" customWidth="1"/>
    <col min="58" max="58" width="11.75390625" style="0" customWidth="1"/>
    <col min="59" max="59" width="12.75390625" style="0" customWidth="1"/>
    <col min="60" max="60" width="9.25390625" style="4" customWidth="1"/>
    <col min="61" max="61" width="9.375" style="8" customWidth="1"/>
    <col min="62" max="62" width="12.625" style="0" customWidth="1"/>
    <col min="63" max="63" width="13.25390625" style="0" customWidth="1"/>
    <col min="64" max="64" width="9.00390625" style="0" customWidth="1"/>
    <col min="65" max="65" width="9.375" style="0" customWidth="1"/>
    <col min="66" max="66" width="12.00390625" style="10" hidden="1" customWidth="1"/>
    <col min="67" max="67" width="12.875" style="10" hidden="1" customWidth="1"/>
    <col min="68" max="69" width="9.125" style="0" hidden="1" customWidth="1"/>
    <col min="70" max="70" width="15.625" style="0" customWidth="1"/>
    <col min="71" max="73" width="14.00390625" style="0" customWidth="1"/>
    <col min="76" max="76" width="13.375" style="0" customWidth="1"/>
    <col min="77" max="77" width="13.625" style="0" customWidth="1"/>
    <col min="78" max="78" width="15.375" style="0" customWidth="1"/>
    <col min="79" max="79" width="13.875" style="0" customWidth="1"/>
    <col min="80" max="80" width="12.00390625" style="0" customWidth="1"/>
    <col min="81" max="81" width="12.75390625" style="0" customWidth="1"/>
    <col min="82" max="83" width="8.625" style="0" customWidth="1"/>
    <col min="84" max="84" width="13.00390625" style="0" customWidth="1"/>
    <col min="85" max="85" width="10.00390625" style="0" customWidth="1"/>
    <col min="86" max="86" width="11.00390625" style="0" customWidth="1"/>
    <col min="87" max="87" width="11.25390625" style="0" customWidth="1"/>
    <col min="88" max="88" width="9.00390625" style="0" customWidth="1"/>
    <col min="91" max="91" width="14.25390625" style="0" customWidth="1"/>
    <col min="93" max="93" width="14.00390625" style="0" customWidth="1"/>
    <col min="96" max="96" width="11.625" style="0" customWidth="1"/>
    <col min="97" max="97" width="9.875" style="0" customWidth="1"/>
    <col min="99" max="99" width="11.00390625" style="0" customWidth="1"/>
    <col min="100" max="100" width="11.625" style="0" customWidth="1"/>
    <col min="101" max="101" width="13.00390625" style="0" customWidth="1"/>
    <col min="102" max="102" width="16.25390625" style="0" customWidth="1"/>
    <col min="104" max="104" width="11.00390625" style="0" customWidth="1"/>
    <col min="110" max="110" width="11.875" style="0" customWidth="1"/>
    <col min="111" max="112" width="7.00390625" style="0" customWidth="1"/>
    <col min="113" max="113" width="9.875" style="0" customWidth="1"/>
    <col min="114" max="114" width="9.25390625" style="0" customWidth="1"/>
    <col min="115" max="115" width="7.375" style="0" customWidth="1"/>
    <col min="116" max="116" width="13.125" style="0" customWidth="1"/>
    <col min="117" max="119" width="7.375" style="0" customWidth="1"/>
    <col min="120" max="120" width="8.25390625" style="0" customWidth="1"/>
    <col min="121" max="121" width="7.375" style="0" customWidth="1"/>
    <col min="122" max="122" width="11.625" style="0" customWidth="1"/>
    <col min="123" max="123" width="11.125" style="0" customWidth="1"/>
  </cols>
  <sheetData>
    <row r="1" spans="1:170" s="11" customFormat="1" ht="12.75">
      <c r="A1" s="164" t="s">
        <v>116</v>
      </c>
      <c r="B1" s="164"/>
      <c r="C1" s="164"/>
      <c r="D1" s="164"/>
      <c r="E1" s="164"/>
      <c r="F1" s="164"/>
      <c r="G1" s="164"/>
      <c r="H1" s="164"/>
      <c r="I1" s="12"/>
      <c r="J1" s="12"/>
      <c r="K1" s="12"/>
      <c r="L1" s="12"/>
      <c r="M1" s="115"/>
      <c r="N1" s="115"/>
      <c r="O1" s="112"/>
      <c r="P1" s="12"/>
      <c r="Q1" s="12"/>
      <c r="R1" s="113"/>
      <c r="S1" s="113"/>
      <c r="T1" s="112"/>
      <c r="U1" s="116"/>
      <c r="V1" s="12"/>
      <c r="W1" s="12"/>
      <c r="X1" s="115"/>
      <c r="Y1" s="115"/>
      <c r="Z1" s="112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2"/>
      <c r="AL1" s="12"/>
      <c r="AM1" s="12"/>
      <c r="AN1" s="14"/>
      <c r="AO1" s="12"/>
      <c r="AP1" s="112"/>
      <c r="AQ1" s="12"/>
      <c r="AR1" s="12"/>
      <c r="AS1" s="12"/>
      <c r="AT1" s="12"/>
      <c r="AU1" s="12"/>
      <c r="AV1" s="12"/>
      <c r="AW1" s="12"/>
      <c r="AX1" s="12"/>
      <c r="AY1" s="12"/>
      <c r="AZ1" s="112"/>
      <c r="BA1" s="12"/>
      <c r="BB1" s="12"/>
      <c r="BC1" s="12"/>
      <c r="BD1" s="113"/>
      <c r="BE1" s="112"/>
      <c r="BF1" s="12"/>
      <c r="BG1" s="12"/>
      <c r="BH1" s="113"/>
      <c r="BI1" s="112"/>
      <c r="BJ1" s="12"/>
      <c r="BK1" s="12"/>
      <c r="BL1" s="12"/>
      <c r="BM1" s="12"/>
      <c r="BN1" s="114"/>
      <c r="BO1" s="114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73" t="s">
        <v>0</v>
      </c>
      <c r="B2" s="166" t="s">
        <v>11</v>
      </c>
      <c r="C2" s="166"/>
      <c r="D2" s="166"/>
      <c r="E2" s="166"/>
      <c r="F2" s="166"/>
      <c r="G2" s="166"/>
      <c r="H2" s="166"/>
      <c r="I2" s="166" t="s">
        <v>12</v>
      </c>
      <c r="J2" s="166"/>
      <c r="K2" s="166"/>
      <c r="L2" s="166"/>
      <c r="M2" s="166"/>
      <c r="N2" s="166"/>
      <c r="O2" s="166"/>
      <c r="P2" s="166" t="s">
        <v>21</v>
      </c>
      <c r="Q2" s="166"/>
      <c r="R2" s="166"/>
      <c r="S2" s="166"/>
      <c r="T2" s="166"/>
      <c r="U2" s="167" t="s">
        <v>26</v>
      </c>
      <c r="V2" s="167"/>
      <c r="W2" s="167"/>
      <c r="X2" s="167"/>
      <c r="Y2" s="167"/>
      <c r="Z2" s="167"/>
      <c r="AA2" s="166" t="s">
        <v>27</v>
      </c>
      <c r="AB2" s="166"/>
      <c r="AC2" s="166"/>
      <c r="AD2" s="166"/>
      <c r="AE2" s="166"/>
      <c r="AF2" s="166"/>
      <c r="AG2" s="167" t="s">
        <v>32</v>
      </c>
      <c r="AH2" s="167"/>
      <c r="AI2" s="167"/>
      <c r="AJ2" s="167"/>
      <c r="AK2" s="167"/>
      <c r="AL2" s="165" t="s">
        <v>35</v>
      </c>
      <c r="AM2" s="165"/>
      <c r="AN2" s="165"/>
      <c r="AO2" s="165"/>
      <c r="AP2" s="165"/>
      <c r="AQ2" s="167" t="s">
        <v>37</v>
      </c>
      <c r="AR2" s="167"/>
      <c r="AS2" s="167"/>
      <c r="AT2" s="166" t="s">
        <v>38</v>
      </c>
      <c r="AU2" s="166"/>
      <c r="AV2" s="166"/>
      <c r="AW2" s="166"/>
      <c r="AX2" s="166"/>
      <c r="AY2" s="166"/>
      <c r="AZ2" s="166"/>
      <c r="BA2" s="166" t="s">
        <v>45</v>
      </c>
      <c r="BB2" s="166"/>
      <c r="BC2" s="166"/>
      <c r="BD2" s="166"/>
      <c r="BE2" s="166"/>
      <c r="BF2" s="175" t="s">
        <v>48</v>
      </c>
      <c r="BG2" s="175"/>
      <c r="BH2" s="175"/>
      <c r="BI2" s="175"/>
      <c r="BJ2" s="165" t="s">
        <v>106</v>
      </c>
      <c r="BK2" s="165"/>
      <c r="BL2" s="165"/>
      <c r="BM2" s="165"/>
      <c r="BN2" s="165" t="s">
        <v>51</v>
      </c>
      <c r="BO2" s="165"/>
      <c r="BP2" s="165"/>
      <c r="BQ2" s="165"/>
      <c r="BR2" s="165" t="s">
        <v>54</v>
      </c>
      <c r="BS2" s="165"/>
      <c r="BT2" s="165"/>
      <c r="BU2" s="165"/>
      <c r="BV2" s="165"/>
      <c r="BW2" s="165"/>
      <c r="BX2" s="167" t="s">
        <v>59</v>
      </c>
      <c r="BY2" s="167"/>
      <c r="BZ2" s="167"/>
      <c r="CA2" s="167"/>
      <c r="CB2" s="167"/>
      <c r="CC2" s="167"/>
      <c r="CD2" s="165" t="s">
        <v>60</v>
      </c>
      <c r="CE2" s="165"/>
      <c r="CF2" s="167" t="s">
        <v>62</v>
      </c>
      <c r="CG2" s="167"/>
      <c r="CH2" s="167"/>
      <c r="CI2" s="167"/>
      <c r="CJ2" s="167"/>
      <c r="CK2" s="167"/>
      <c r="CL2" s="167" t="s">
        <v>67</v>
      </c>
      <c r="CM2" s="167"/>
      <c r="CN2" s="167"/>
      <c r="CO2" s="167"/>
      <c r="CP2" s="167"/>
      <c r="CQ2" s="167"/>
      <c r="CR2" s="165" t="s">
        <v>72</v>
      </c>
      <c r="CS2" s="165"/>
      <c r="CT2" s="168" t="s">
        <v>77</v>
      </c>
      <c r="CU2" s="171"/>
      <c r="CV2" s="171"/>
      <c r="CW2" s="171"/>
      <c r="CX2" s="171"/>
      <c r="CY2" s="172"/>
      <c r="CZ2" s="168" t="s">
        <v>113</v>
      </c>
      <c r="DA2" s="171"/>
      <c r="DB2" s="171"/>
      <c r="DC2" s="172"/>
      <c r="DD2" s="161" t="s">
        <v>90</v>
      </c>
      <c r="DE2" s="176"/>
      <c r="DF2" s="176"/>
      <c r="DG2" s="177"/>
      <c r="DH2" s="168" t="s">
        <v>95</v>
      </c>
      <c r="DI2" s="169"/>
      <c r="DJ2" s="169"/>
      <c r="DK2" s="170"/>
      <c r="DL2" s="159" t="s">
        <v>96</v>
      </c>
      <c r="DM2" s="160"/>
      <c r="DN2" s="161" t="s">
        <v>99</v>
      </c>
      <c r="DO2" s="162"/>
      <c r="DP2" s="162"/>
      <c r="DQ2" s="163"/>
      <c r="DR2" s="167" t="s">
        <v>103</v>
      </c>
      <c r="DS2" s="167"/>
    </row>
    <row r="3" spans="1:123" s="2" customFormat="1" ht="177.75" customHeight="1">
      <c r="A3" s="174"/>
      <c r="B3" s="119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7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107</v>
      </c>
      <c r="BG3" s="31" t="s">
        <v>115</v>
      </c>
      <c r="BH3" s="30" t="s">
        <v>50</v>
      </c>
      <c r="BI3" s="31" t="s">
        <v>110</v>
      </c>
      <c r="BJ3" s="33" t="s">
        <v>112</v>
      </c>
      <c r="BK3" s="33" t="s">
        <v>89</v>
      </c>
      <c r="BL3" s="30" t="s">
        <v>50</v>
      </c>
      <c r="BM3" s="31" t="s">
        <v>111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7" t="s">
        <v>63</v>
      </c>
      <c r="CG3" s="117" t="s">
        <v>64</v>
      </c>
      <c r="CH3" s="117" t="s">
        <v>65</v>
      </c>
      <c r="CI3" s="117" t="s">
        <v>66</v>
      </c>
      <c r="CJ3" s="118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114</v>
      </c>
      <c r="DA3" s="31" t="s">
        <v>87</v>
      </c>
      <c r="DB3" s="30" t="s">
        <v>50</v>
      </c>
      <c r="DC3" s="31" t="s">
        <v>88</v>
      </c>
      <c r="DD3" s="137" t="s">
        <v>91</v>
      </c>
      <c r="DE3" s="137" t="s">
        <v>92</v>
      </c>
      <c r="DF3" s="138" t="s">
        <v>50</v>
      </c>
      <c r="DG3" s="137" t="s">
        <v>93</v>
      </c>
      <c r="DH3" s="31" t="s">
        <v>108</v>
      </c>
      <c r="DI3" s="31" t="s">
        <v>109</v>
      </c>
      <c r="DJ3" s="30" t="s">
        <v>50</v>
      </c>
      <c r="DK3" s="31" t="s">
        <v>94</v>
      </c>
      <c r="DL3" s="33" t="s">
        <v>97</v>
      </c>
      <c r="DM3" s="31" t="s">
        <v>98</v>
      </c>
      <c r="DN3" s="137" t="s">
        <v>100</v>
      </c>
      <c r="DO3" s="137" t="s">
        <v>101</v>
      </c>
      <c r="DP3" s="138" t="s">
        <v>50</v>
      </c>
      <c r="DQ3" s="137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20">
        <v>0</v>
      </c>
      <c r="C4" s="20">
        <v>1764.4</v>
      </c>
      <c r="D4" s="17">
        <v>863.7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2220.9</v>
      </c>
      <c r="K4" s="20">
        <v>1105.6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1607.4</v>
      </c>
      <c r="W4" s="25">
        <v>34.7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1104.6</v>
      </c>
      <c r="AH4" s="76">
        <v>1313</v>
      </c>
      <c r="AI4" s="23">
        <f>AG4/AH4</f>
        <v>0.8412795125666412</v>
      </c>
      <c r="AJ4" s="80" t="s">
        <v>5</v>
      </c>
      <c r="AK4" s="7">
        <v>1</v>
      </c>
      <c r="AL4" s="20">
        <v>598</v>
      </c>
      <c r="AM4" s="76">
        <v>844.5</v>
      </c>
      <c r="AN4" s="108">
        <f>AL4/AM4</f>
        <v>0.7081113084665482</v>
      </c>
      <c r="AO4" s="80" t="s">
        <v>5</v>
      </c>
      <c r="AP4" s="80">
        <v>1</v>
      </c>
      <c r="AQ4" s="156">
        <v>4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49</v>
      </c>
      <c r="BE4" s="80">
        <v>1</v>
      </c>
      <c r="BF4" s="22">
        <v>1607.4</v>
      </c>
      <c r="BG4" s="22">
        <v>1607.4</v>
      </c>
      <c r="BH4" s="25">
        <f>BG4/BF4</f>
        <v>1</v>
      </c>
      <c r="BI4" s="80">
        <v>1</v>
      </c>
      <c r="BJ4" s="20">
        <v>580.7</v>
      </c>
      <c r="BK4" s="20">
        <v>739.9</v>
      </c>
      <c r="BL4" s="73">
        <f>BJ4/BK4</f>
        <v>0.7848357886200839</v>
      </c>
      <c r="BM4" s="80">
        <v>0</v>
      </c>
      <c r="BN4" s="20">
        <v>574.3</v>
      </c>
      <c r="BO4" s="20"/>
      <c r="BP4" s="73" t="e">
        <f>BN4/BO4</f>
        <v>#DIV/0!</v>
      </c>
      <c r="BQ4" s="147"/>
      <c r="BR4" s="20">
        <v>1115.2</v>
      </c>
      <c r="BS4" s="28">
        <v>528.8</v>
      </c>
      <c r="BT4" s="28">
        <v>988.9</v>
      </c>
      <c r="BU4" s="28">
        <v>493.1</v>
      </c>
      <c r="BV4" s="28">
        <f>(BR4/BS4)/(BT4/BU4)</f>
        <v>1.0515839280460926</v>
      </c>
      <c r="BW4" s="151">
        <v>1</v>
      </c>
      <c r="BX4" s="76"/>
      <c r="BY4" s="143">
        <v>441.1</v>
      </c>
      <c r="BZ4" s="28">
        <v>493.8</v>
      </c>
      <c r="CA4" s="153">
        <v>637.6</v>
      </c>
      <c r="CB4" s="28">
        <f>BX4/((BY4+BZ4+CA4)/3)</f>
        <v>0</v>
      </c>
      <c r="CC4" s="92">
        <v>0</v>
      </c>
      <c r="CD4" s="20">
        <v>0</v>
      </c>
      <c r="CE4" s="95">
        <v>0</v>
      </c>
      <c r="CF4" s="127">
        <v>56.7</v>
      </c>
      <c r="CG4" s="22">
        <v>1607.4</v>
      </c>
      <c r="CH4" s="127">
        <v>104.2</v>
      </c>
      <c r="CI4" s="143">
        <v>1245.8</v>
      </c>
      <c r="CJ4" s="131">
        <f>(CF4/CG4)/(CH4/CI4)</f>
        <v>0.42173505598029454</v>
      </c>
      <c r="CK4" s="132">
        <v>1</v>
      </c>
      <c r="CL4" s="50">
        <v>0</v>
      </c>
      <c r="CM4" s="22">
        <v>900.7</v>
      </c>
      <c r="CN4" s="76">
        <v>0</v>
      </c>
      <c r="CO4" s="20">
        <v>733.2</v>
      </c>
      <c r="CP4" s="28">
        <v>0</v>
      </c>
      <c r="CQ4" s="87">
        <v>1</v>
      </c>
      <c r="CR4" s="98">
        <v>0</v>
      </c>
      <c r="CS4" s="98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28.4</v>
      </c>
      <c r="DA4" s="92">
        <v>36.7</v>
      </c>
      <c r="DB4" s="150">
        <f>CZ4/DA4</f>
        <v>0.7738419618528609</v>
      </c>
      <c r="DC4" s="87">
        <v>1</v>
      </c>
      <c r="DD4" s="132">
        <v>0</v>
      </c>
      <c r="DE4" s="132">
        <v>0</v>
      </c>
      <c r="DF4" s="139" t="e">
        <f>DD4/DE4</f>
        <v>#DIV/0!</v>
      </c>
      <c r="DG4" s="140">
        <v>1</v>
      </c>
      <c r="DH4" s="50">
        <v>580.7</v>
      </c>
      <c r="DI4" s="50">
        <v>495.2</v>
      </c>
      <c r="DJ4" s="126">
        <f>DH4/DI4</f>
        <v>1.1726575121163167</v>
      </c>
      <c r="DK4" s="50">
        <v>1</v>
      </c>
      <c r="DL4" s="84"/>
      <c r="DM4" s="50">
        <v>0</v>
      </c>
      <c r="DN4" s="140">
        <v>2659.9</v>
      </c>
      <c r="DO4" s="140">
        <v>2659.9</v>
      </c>
      <c r="DP4" s="140">
        <f>DN4/DO4</f>
        <v>1</v>
      </c>
      <c r="DQ4" s="140">
        <v>1</v>
      </c>
      <c r="DR4" s="50">
        <v>4.9</v>
      </c>
      <c r="DS4" s="50">
        <v>-1</v>
      </c>
      <c r="DT4" s="94">
        <f>H4+O4+T4+Z4+AF4+AK4+AP4+AS4+AZ4+BE4+BI4+BM4+BQ4+BW4+CC4+CE4+CK4+CQ4+CS4+CY4+DC4+DG4+DK4+DM4+DQ4+DS4</f>
        <v>17</v>
      </c>
    </row>
    <row r="5" spans="1:124" ht="42.75" customHeight="1" thickBot="1">
      <c r="A5" s="29" t="s">
        <v>7</v>
      </c>
      <c r="B5" s="120">
        <v>147.9</v>
      </c>
      <c r="C5" s="27">
        <v>1878.7</v>
      </c>
      <c r="D5" s="17">
        <v>957.3</v>
      </c>
      <c r="E5" s="22">
        <v>0</v>
      </c>
      <c r="F5" s="18">
        <f>B5/(C5-D5-E5)</f>
        <v>0.16051660516605165</v>
      </c>
      <c r="G5" s="7" t="s">
        <v>3</v>
      </c>
      <c r="H5" s="7">
        <v>0</v>
      </c>
      <c r="I5" s="17">
        <v>0</v>
      </c>
      <c r="J5" s="27">
        <v>3185.9</v>
      </c>
      <c r="K5" s="27">
        <v>1583.3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2026.6</v>
      </c>
      <c r="W5" s="25">
        <v>37.1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147.9</v>
      </c>
      <c r="AC5" s="1">
        <v>0</v>
      </c>
      <c r="AD5" s="23">
        <f>AA5/(AB5+AC5)</f>
        <v>0</v>
      </c>
      <c r="AE5" s="80" t="s">
        <v>5</v>
      </c>
      <c r="AF5" s="7">
        <v>1</v>
      </c>
      <c r="AG5" s="20">
        <v>1409.6</v>
      </c>
      <c r="AH5" s="76">
        <v>1534</v>
      </c>
      <c r="AI5" s="23">
        <f>AG5/AH5</f>
        <v>0.9189048239895697</v>
      </c>
      <c r="AJ5" s="80" t="s">
        <v>5</v>
      </c>
      <c r="AK5" s="7">
        <v>1</v>
      </c>
      <c r="AL5" s="20">
        <v>772.1</v>
      </c>
      <c r="AM5" s="76">
        <v>1009.4</v>
      </c>
      <c r="AN5" s="108">
        <f>AL5/AM5</f>
        <v>0.7649098474341193</v>
      </c>
      <c r="AO5" s="80" t="s">
        <v>5</v>
      </c>
      <c r="AP5" s="80">
        <v>1</v>
      </c>
      <c r="AQ5" s="156">
        <v>4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49</v>
      </c>
      <c r="BE5" s="80">
        <v>1</v>
      </c>
      <c r="BF5" s="22">
        <v>2026.6</v>
      </c>
      <c r="BG5" s="22">
        <v>2026.6</v>
      </c>
      <c r="BH5" s="25">
        <f>BG5/BF5</f>
        <v>1</v>
      </c>
      <c r="BI5" s="80">
        <v>1</v>
      </c>
      <c r="BJ5" s="43">
        <v>813.9</v>
      </c>
      <c r="BK5" s="43">
        <v>1082.3</v>
      </c>
      <c r="BL5" s="73">
        <f>BJ5/BK5</f>
        <v>0.7520096091656657</v>
      </c>
      <c r="BM5" s="80">
        <v>0</v>
      </c>
      <c r="BN5" s="27">
        <v>612.1</v>
      </c>
      <c r="BO5" s="27"/>
      <c r="BP5" s="73" t="e">
        <f>BN5/BO5</f>
        <v>#DIV/0!</v>
      </c>
      <c r="BQ5" s="147"/>
      <c r="BR5" s="43">
        <v>1602.5</v>
      </c>
      <c r="BS5" s="28">
        <v>624.7</v>
      </c>
      <c r="BT5" s="28">
        <v>1672.3</v>
      </c>
      <c r="BU5" s="28">
        <v>810.3</v>
      </c>
      <c r="BV5" s="28">
        <f>(BR5/BS5)/(BT5/BU5)</f>
        <v>1.2429629440453487</v>
      </c>
      <c r="BW5" s="151">
        <v>1</v>
      </c>
      <c r="BX5" s="76"/>
      <c r="BY5" s="143">
        <v>539.2</v>
      </c>
      <c r="BZ5" s="28">
        <v>685.1</v>
      </c>
      <c r="CA5" s="153">
        <v>765.2</v>
      </c>
      <c r="CB5" s="28">
        <f>BX5/((BY5+BZ5+CA5)/3)</f>
        <v>0</v>
      </c>
      <c r="CC5" s="92">
        <v>0</v>
      </c>
      <c r="CD5" s="27">
        <v>0</v>
      </c>
      <c r="CE5" s="95">
        <v>0</v>
      </c>
      <c r="CF5" s="127">
        <v>72.3</v>
      </c>
      <c r="CG5" s="22">
        <v>2026.6</v>
      </c>
      <c r="CH5" s="127">
        <v>88.1</v>
      </c>
      <c r="CI5" s="143">
        <v>1743.6</v>
      </c>
      <c r="CJ5" s="131">
        <f>(CF5/CG5)/(CH5/CI5)</f>
        <v>0.7060593538402359</v>
      </c>
      <c r="CK5" s="132">
        <v>1</v>
      </c>
      <c r="CL5" s="26">
        <v>0</v>
      </c>
      <c r="CM5" s="22">
        <v>921.5</v>
      </c>
      <c r="CN5" s="76">
        <v>0</v>
      </c>
      <c r="CO5" s="27">
        <v>1106.1</v>
      </c>
      <c r="CP5" s="28">
        <v>0</v>
      </c>
      <c r="CQ5" s="87">
        <v>1</v>
      </c>
      <c r="CR5" s="98">
        <v>0</v>
      </c>
      <c r="CS5" s="98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203.9</v>
      </c>
      <c r="DA5" s="92">
        <v>209.8</v>
      </c>
      <c r="DB5" s="150">
        <f>CZ5/DA5</f>
        <v>0.9718779790276454</v>
      </c>
      <c r="DC5" s="87">
        <v>1</v>
      </c>
      <c r="DD5" s="132">
        <v>0</v>
      </c>
      <c r="DE5" s="132">
        <v>0</v>
      </c>
      <c r="DF5" s="139" t="e">
        <f>DD5/DE5</f>
        <v>#DIV/0!</v>
      </c>
      <c r="DG5" s="140">
        <v>1</v>
      </c>
      <c r="DH5" s="50">
        <v>813.9</v>
      </c>
      <c r="DI5" s="50">
        <v>1013.4</v>
      </c>
      <c r="DJ5" s="126">
        <f>DH5/DI5</f>
        <v>0.8031379514505624</v>
      </c>
      <c r="DK5" s="50">
        <v>-1</v>
      </c>
      <c r="DL5" s="84"/>
      <c r="DM5" s="50">
        <v>0</v>
      </c>
      <c r="DN5" s="140">
        <v>3721.6</v>
      </c>
      <c r="DO5" s="140">
        <v>3721.6</v>
      </c>
      <c r="DP5" s="140">
        <f>DN5/DO5</f>
        <v>1</v>
      </c>
      <c r="DQ5" s="140">
        <v>1</v>
      </c>
      <c r="DR5" s="50">
        <v>5</v>
      </c>
      <c r="DS5" s="50">
        <v>-1</v>
      </c>
      <c r="DT5" s="94">
        <f>H5+O5+T5+Z5+AF5+AK5+AP5+AS5+AZ5+BE5+BI5+BM5+BQ5+BW5+CC5+CE5+CK5+CQ5+CS5+CY5+DC5+DG5+DK5+DM5+DQ5+DS5</f>
        <v>14</v>
      </c>
    </row>
    <row r="6" spans="1:124" ht="31.5">
      <c r="A6" s="37" t="s">
        <v>8</v>
      </c>
      <c r="B6" s="120">
        <v>177.1</v>
      </c>
      <c r="C6" s="27">
        <v>2059.1</v>
      </c>
      <c r="D6" s="38">
        <v>545.1</v>
      </c>
      <c r="E6" s="40">
        <v>0</v>
      </c>
      <c r="F6" s="41">
        <f>B6/(C6-D6-E6)</f>
        <v>0.11697490092470277</v>
      </c>
      <c r="G6" s="42" t="s">
        <v>3</v>
      </c>
      <c r="H6" s="7">
        <v>0</v>
      </c>
      <c r="I6" s="38">
        <v>0</v>
      </c>
      <c r="J6" s="43">
        <v>3260.7</v>
      </c>
      <c r="K6" s="43">
        <v>763.8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97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2236.2</v>
      </c>
      <c r="W6" s="49">
        <v>91.4</v>
      </c>
      <c r="X6" s="44">
        <f>U6/(V6-W6)</f>
        <v>0</v>
      </c>
      <c r="Y6" s="81" t="s">
        <v>4</v>
      </c>
      <c r="Z6" s="42">
        <v>1</v>
      </c>
      <c r="AA6" s="45">
        <v>0</v>
      </c>
      <c r="AB6" s="120">
        <v>177.1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0">
        <v>1606.8</v>
      </c>
      <c r="AH6" s="101">
        <v>1760</v>
      </c>
      <c r="AI6" s="44">
        <f>AG6/AH6</f>
        <v>0.9129545454545455</v>
      </c>
      <c r="AJ6" s="81" t="s">
        <v>5</v>
      </c>
      <c r="AK6" s="42">
        <v>1</v>
      </c>
      <c r="AL6" s="100">
        <v>755</v>
      </c>
      <c r="AM6" s="101">
        <v>995.1</v>
      </c>
      <c r="AN6" s="109">
        <f>AL6/AM6</f>
        <v>0.7587177168123806</v>
      </c>
      <c r="AO6" s="81" t="s">
        <v>5</v>
      </c>
      <c r="AP6" s="80">
        <v>1</v>
      </c>
      <c r="AQ6" s="157">
        <v>3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49</v>
      </c>
      <c r="BE6" s="81">
        <v>1</v>
      </c>
      <c r="BF6" s="40">
        <v>2236.2</v>
      </c>
      <c r="BG6" s="40">
        <v>2236.2</v>
      </c>
      <c r="BH6" s="25">
        <f>BG6/BF6</f>
        <v>1</v>
      </c>
      <c r="BI6" s="81">
        <v>1</v>
      </c>
      <c r="BJ6" s="43">
        <v>1132.1</v>
      </c>
      <c r="BK6" s="43">
        <v>1614.1</v>
      </c>
      <c r="BL6" s="75">
        <f>BJ6/BK6</f>
        <v>0.7013815748714454</v>
      </c>
      <c r="BM6" s="80">
        <v>0</v>
      </c>
      <c r="BN6" s="27">
        <v>893.2</v>
      </c>
      <c r="BO6" s="27"/>
      <c r="BP6" s="75" t="e">
        <f>BN6/BO6</f>
        <v>#DIV/0!</v>
      </c>
      <c r="BQ6" s="148"/>
      <c r="BR6" s="43">
        <v>2386.9</v>
      </c>
      <c r="BS6" s="52">
        <v>225.9</v>
      </c>
      <c r="BT6" s="52">
        <v>2565.2</v>
      </c>
      <c r="BU6" s="52">
        <v>195.7</v>
      </c>
      <c r="BV6" s="52">
        <f>(BR6/BS6)/(BT6/BU6)</f>
        <v>0.8060975254516697</v>
      </c>
      <c r="BW6" s="89">
        <v>0</v>
      </c>
      <c r="BX6" s="76"/>
      <c r="BY6" s="144">
        <v>753.1</v>
      </c>
      <c r="BZ6" s="52">
        <v>735.8</v>
      </c>
      <c r="CA6" s="154">
        <v>655.9</v>
      </c>
      <c r="CB6" s="28">
        <f>BX6/((BY6+BZ6+CA6)/3)</f>
        <v>0</v>
      </c>
      <c r="CC6" s="92">
        <v>0</v>
      </c>
      <c r="CD6" s="45">
        <v>0</v>
      </c>
      <c r="CE6" s="96">
        <v>0</v>
      </c>
      <c r="CF6" s="128">
        <v>148.1</v>
      </c>
      <c r="CG6" s="40">
        <v>2236.2</v>
      </c>
      <c r="CH6" s="128">
        <v>110.3</v>
      </c>
      <c r="CI6" s="144">
        <v>2024.8</v>
      </c>
      <c r="CJ6" s="131">
        <f>(CF6/CG6)/(CH6/CI6)</f>
        <v>1.2157689150654891</v>
      </c>
      <c r="CK6" s="133">
        <v>0</v>
      </c>
      <c r="CL6" s="48">
        <v>0</v>
      </c>
      <c r="CM6" s="40">
        <v>1514</v>
      </c>
      <c r="CN6" s="46">
        <v>0</v>
      </c>
      <c r="CO6" s="27">
        <v>1621.7</v>
      </c>
      <c r="CP6" s="52">
        <v>0</v>
      </c>
      <c r="CQ6" s="53">
        <v>1</v>
      </c>
      <c r="CR6" s="99">
        <v>0</v>
      </c>
      <c r="CS6" s="99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6">
        <v>125.6</v>
      </c>
      <c r="DA6" s="106">
        <v>155.8</v>
      </c>
      <c r="DB6" s="150">
        <f>CZ6/DA6</f>
        <v>0.8061617458279845</v>
      </c>
      <c r="DC6" s="53">
        <v>1</v>
      </c>
      <c r="DD6" s="133">
        <v>0</v>
      </c>
      <c r="DE6" s="133">
        <v>0</v>
      </c>
      <c r="DF6" s="139" t="e">
        <f>DD6/DE6</f>
        <v>#DIV/0!</v>
      </c>
      <c r="DG6" s="141">
        <v>1</v>
      </c>
      <c r="DH6" s="51">
        <v>1132.1</v>
      </c>
      <c r="DI6" s="51">
        <v>1395.6</v>
      </c>
      <c r="DJ6" s="126">
        <f>DH6/DI6</f>
        <v>0.8111923187159644</v>
      </c>
      <c r="DK6" s="51">
        <v>-1</v>
      </c>
      <c r="DL6" s="88"/>
      <c r="DM6" s="50">
        <v>0</v>
      </c>
      <c r="DN6" s="141">
        <v>3759.4</v>
      </c>
      <c r="DO6" s="141">
        <v>3759.4</v>
      </c>
      <c r="DP6" s="140">
        <f>DN6/DO6</f>
        <v>1</v>
      </c>
      <c r="DQ6" s="140">
        <v>1</v>
      </c>
      <c r="DR6" s="89">
        <v>12.3</v>
      </c>
      <c r="DS6" s="51">
        <v>-1</v>
      </c>
      <c r="DT6" s="94">
        <f>H6+T6+Z6+AF6+AK6+AP6+AS6+BE6+BI6+BM6+BQ6+BW6+CC6+CE6+CK6+CQ6+CS6+CY6+DG6+DK6+DM6+DS6+DC6+DQ6</f>
        <v>11</v>
      </c>
    </row>
    <row r="7" spans="1:124" ht="31.5">
      <c r="A7" s="68" t="s">
        <v>9</v>
      </c>
      <c r="B7" s="120">
        <v>163.7</v>
      </c>
      <c r="C7" s="27">
        <v>3407.5</v>
      </c>
      <c r="D7" s="17">
        <v>2515.6</v>
      </c>
      <c r="E7" s="17">
        <v>0</v>
      </c>
      <c r="F7" s="69">
        <f>B7/(C7-D7-E7)</f>
        <v>0.18354075569009975</v>
      </c>
      <c r="G7" s="7" t="s">
        <v>3</v>
      </c>
      <c r="H7" s="7">
        <v>0</v>
      </c>
      <c r="I7" s="17">
        <v>0</v>
      </c>
      <c r="J7" s="27">
        <v>4632.9</v>
      </c>
      <c r="K7" s="27">
        <v>3176.1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3571.2</v>
      </c>
      <c r="W7" s="25">
        <v>37.5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163.7</v>
      </c>
      <c r="AC7" s="1">
        <v>0</v>
      </c>
      <c r="AD7" s="23">
        <f>AA7/(AB7+AC7)</f>
        <v>0</v>
      </c>
      <c r="AE7" s="80" t="s">
        <v>5</v>
      </c>
      <c r="AF7" s="7">
        <v>1</v>
      </c>
      <c r="AG7" s="20">
        <v>1178.8</v>
      </c>
      <c r="AH7" s="76">
        <v>1295</v>
      </c>
      <c r="AI7" s="23">
        <f>AG7/AH7</f>
        <v>0.9102702702702702</v>
      </c>
      <c r="AJ7" s="80" t="s">
        <v>5</v>
      </c>
      <c r="AK7" s="7">
        <v>1</v>
      </c>
      <c r="AL7" s="20">
        <v>559.6</v>
      </c>
      <c r="AM7" s="76">
        <v>855.6</v>
      </c>
      <c r="AN7" s="108">
        <f>AL7/AM7</f>
        <v>0.654043945769051</v>
      </c>
      <c r="AO7" s="80" t="s">
        <v>5</v>
      </c>
      <c r="AP7" s="80">
        <v>1</v>
      </c>
      <c r="AQ7" s="156">
        <v>4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49</v>
      </c>
      <c r="BE7" s="80">
        <v>1</v>
      </c>
      <c r="BF7" s="17">
        <v>3571.2</v>
      </c>
      <c r="BG7" s="17">
        <v>3571.2</v>
      </c>
      <c r="BH7" s="25">
        <f>BG7/BF7</f>
        <v>1</v>
      </c>
      <c r="BI7" s="80">
        <v>1</v>
      </c>
      <c r="BJ7" s="27">
        <v>575.8</v>
      </c>
      <c r="BK7" s="27">
        <v>806.4</v>
      </c>
      <c r="BL7" s="73">
        <f>BJ7/BK7</f>
        <v>0.7140376984126984</v>
      </c>
      <c r="BM7" s="80">
        <v>0</v>
      </c>
      <c r="BN7" s="27">
        <v>557.2</v>
      </c>
      <c r="BO7" s="27"/>
      <c r="BP7" s="73" t="e">
        <f>BN7/BO7</f>
        <v>#DIV/0!</v>
      </c>
      <c r="BQ7" s="147"/>
      <c r="BR7" s="27">
        <v>1456.8</v>
      </c>
      <c r="BS7" s="28">
        <v>620.5</v>
      </c>
      <c r="BT7" s="28">
        <v>1548.8</v>
      </c>
      <c r="BU7" s="28">
        <v>701</v>
      </c>
      <c r="BV7" s="28">
        <f>(BR7/BS7)/(BT7/BU7)</f>
        <v>1.0626269470768044</v>
      </c>
      <c r="BW7" s="151">
        <v>1</v>
      </c>
      <c r="BX7" s="76"/>
      <c r="BY7" s="145">
        <v>598.9</v>
      </c>
      <c r="BZ7" s="28">
        <v>1700.1</v>
      </c>
      <c r="CA7" s="153">
        <v>304.6</v>
      </c>
      <c r="CB7" s="28">
        <f>BX7/((BY7+BZ7+CA7)/3)</f>
        <v>0</v>
      </c>
      <c r="CC7" s="92">
        <v>0</v>
      </c>
      <c r="CD7" s="1">
        <v>0</v>
      </c>
      <c r="CE7" s="95">
        <v>0</v>
      </c>
      <c r="CF7" s="129">
        <v>88.5</v>
      </c>
      <c r="CG7" s="17">
        <v>3571.2</v>
      </c>
      <c r="CH7" s="129">
        <v>121.9</v>
      </c>
      <c r="CI7" s="145">
        <v>2284.5</v>
      </c>
      <c r="CJ7" s="131">
        <f>(CF7/CG7)/(CH7/CI7)</f>
        <v>0.4644260317155786</v>
      </c>
      <c r="CK7" s="134">
        <v>1</v>
      </c>
      <c r="CL7" s="26">
        <v>0</v>
      </c>
      <c r="CM7" s="17">
        <v>891.9</v>
      </c>
      <c r="CN7" s="24">
        <v>0</v>
      </c>
      <c r="CO7" s="27">
        <v>1033.8</v>
      </c>
      <c r="CP7" s="28">
        <v>0</v>
      </c>
      <c r="CQ7" s="35">
        <v>1</v>
      </c>
      <c r="CR7" s="98">
        <v>0</v>
      </c>
      <c r="CS7" s="98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43.9</v>
      </c>
      <c r="DA7" s="92">
        <v>49.7</v>
      </c>
      <c r="DB7" s="150">
        <f>CZ7/DA7</f>
        <v>0.8832997987927564</v>
      </c>
      <c r="DC7" s="35">
        <v>1</v>
      </c>
      <c r="DD7" s="134">
        <v>0</v>
      </c>
      <c r="DE7" s="134">
        <v>0</v>
      </c>
      <c r="DF7" s="139" t="e">
        <f>DD7/DE7</f>
        <v>#DIV/0!</v>
      </c>
      <c r="DG7" s="140">
        <v>1</v>
      </c>
      <c r="DH7" s="50">
        <v>575.8</v>
      </c>
      <c r="DI7" s="50">
        <v>735.8</v>
      </c>
      <c r="DJ7" s="126">
        <f>DH7/DI7</f>
        <v>0.7825496058711606</v>
      </c>
      <c r="DK7" s="50">
        <v>-1</v>
      </c>
      <c r="DL7" s="90"/>
      <c r="DM7" s="50">
        <v>0</v>
      </c>
      <c r="DN7" s="140">
        <v>5227.8</v>
      </c>
      <c r="DO7" s="140">
        <v>5227.8</v>
      </c>
      <c r="DP7" s="140">
        <f>DN7/DO7</f>
        <v>1</v>
      </c>
      <c r="DQ7" s="140">
        <v>1</v>
      </c>
      <c r="DR7" s="91">
        <v>3.9</v>
      </c>
      <c r="DS7" s="50">
        <v>-1</v>
      </c>
      <c r="DT7" s="94">
        <f>H7+O7+T7+Z7+AF7+AK7+AP7+AS7+AZ7+BE7+BI7+BM7+BQ7+BW7+CC7+CE7+CK7+CQ7+CS7+CY7+DC7+DG7+DK7+DM7+DQ7+DS7</f>
        <v>14</v>
      </c>
    </row>
    <row r="8" spans="1:124" ht="32.25" thickBot="1">
      <c r="A8" s="29" t="s">
        <v>10</v>
      </c>
      <c r="B8" s="120">
        <v>78.9</v>
      </c>
      <c r="C8" s="27">
        <v>7138.2</v>
      </c>
      <c r="D8" s="54">
        <v>1760.9</v>
      </c>
      <c r="E8" s="56">
        <v>0</v>
      </c>
      <c r="F8" s="57">
        <f>B8/(C8-D8-E8)</f>
        <v>0.014672791177728604</v>
      </c>
      <c r="G8" s="58" t="s">
        <v>3</v>
      </c>
      <c r="H8" s="7">
        <v>1</v>
      </c>
      <c r="I8" s="54">
        <v>0</v>
      </c>
      <c r="J8" s="59">
        <v>9718.8</v>
      </c>
      <c r="K8" s="59">
        <v>1761.2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4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7917.1</v>
      </c>
      <c r="W8" s="65">
        <v>0.7</v>
      </c>
      <c r="X8" s="60">
        <f>U8/(V8-W8)</f>
        <v>0</v>
      </c>
      <c r="Y8" s="74" t="s">
        <v>4</v>
      </c>
      <c r="Z8" s="58">
        <v>1</v>
      </c>
      <c r="AA8" s="61">
        <v>0</v>
      </c>
      <c r="AB8" s="104">
        <v>778.9</v>
      </c>
      <c r="AC8" s="61">
        <v>0</v>
      </c>
      <c r="AD8" s="60">
        <f>AA8/(AB8+AC8)</f>
        <v>0</v>
      </c>
      <c r="AE8" s="74" t="s">
        <v>5</v>
      </c>
      <c r="AF8" s="58">
        <v>1</v>
      </c>
      <c r="AG8" s="102">
        <v>3612.6</v>
      </c>
      <c r="AH8" s="103">
        <v>0</v>
      </c>
      <c r="AI8" s="60" t="e">
        <f>AG8/AH8</f>
        <v>#DIV/0!</v>
      </c>
      <c r="AJ8" s="74" t="s">
        <v>5</v>
      </c>
      <c r="AK8" s="58">
        <v>1</v>
      </c>
      <c r="AL8" s="102">
        <v>1622.7</v>
      </c>
      <c r="AM8" s="103">
        <v>2137.6</v>
      </c>
      <c r="AN8" s="110">
        <f>AL8/AM8</f>
        <v>0.759122380239521</v>
      </c>
      <c r="AO8" s="74" t="s">
        <v>5</v>
      </c>
      <c r="AP8" s="80">
        <v>1</v>
      </c>
      <c r="AQ8" s="158">
        <v>5</v>
      </c>
      <c r="AR8" s="74" t="s">
        <v>36</v>
      </c>
      <c r="AS8" s="58">
        <v>1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49</v>
      </c>
      <c r="BE8" s="74">
        <v>1</v>
      </c>
      <c r="BF8" s="56">
        <v>7917.1</v>
      </c>
      <c r="BG8" s="56">
        <v>7917.1</v>
      </c>
      <c r="BH8" s="25">
        <f>BG8/BF8</f>
        <v>1</v>
      </c>
      <c r="BI8" s="74">
        <v>1</v>
      </c>
      <c r="BJ8" s="59">
        <v>4103.6</v>
      </c>
      <c r="BK8" s="59">
        <v>6423.8</v>
      </c>
      <c r="BL8" s="72">
        <f>BJ8/BK8</f>
        <v>0.6388119181792709</v>
      </c>
      <c r="BM8" s="80">
        <v>0</v>
      </c>
      <c r="BN8" s="27">
        <v>3601.3</v>
      </c>
      <c r="BO8" s="27"/>
      <c r="BP8" s="72" t="e">
        <f>BN8/BO8</f>
        <v>#DIV/0!</v>
      </c>
      <c r="BQ8" s="149"/>
      <c r="BR8" s="59">
        <v>7957.5</v>
      </c>
      <c r="BS8" s="66">
        <v>0</v>
      </c>
      <c r="BT8" s="66">
        <v>8565.5</v>
      </c>
      <c r="BU8" s="66">
        <v>0</v>
      </c>
      <c r="BV8" s="28">
        <v>0</v>
      </c>
      <c r="BW8" s="152">
        <v>1</v>
      </c>
      <c r="BX8" s="76"/>
      <c r="BY8" s="146">
        <v>1392</v>
      </c>
      <c r="BZ8" s="66">
        <v>2195</v>
      </c>
      <c r="CA8" s="155">
        <v>3322</v>
      </c>
      <c r="CB8" s="28">
        <f>BX8/((BY8+BZ8+CA8)/3)</f>
        <v>0</v>
      </c>
      <c r="CC8" s="92">
        <v>0</v>
      </c>
      <c r="CD8" s="61">
        <v>0</v>
      </c>
      <c r="CE8" s="93">
        <v>0</v>
      </c>
      <c r="CF8" s="130">
        <v>18.2</v>
      </c>
      <c r="CG8" s="56">
        <v>7917.1</v>
      </c>
      <c r="CH8" s="130">
        <v>249.6</v>
      </c>
      <c r="CI8" s="146">
        <v>6437</v>
      </c>
      <c r="CJ8" s="135">
        <f>(CF8/CG8)/(CH8/CI8)</f>
        <v>0.05928491282582428</v>
      </c>
      <c r="CK8" s="136">
        <v>1</v>
      </c>
      <c r="CL8" s="64">
        <v>0</v>
      </c>
      <c r="CM8" s="56">
        <v>5377.3</v>
      </c>
      <c r="CN8" s="62">
        <v>0</v>
      </c>
      <c r="CO8" s="27">
        <v>5521.8</v>
      </c>
      <c r="CP8" s="66">
        <v>0</v>
      </c>
      <c r="CQ8" s="67">
        <v>1</v>
      </c>
      <c r="CR8" s="98">
        <v>0</v>
      </c>
      <c r="CS8" s="98">
        <v>0</v>
      </c>
      <c r="CT8" s="35">
        <v>1</v>
      </c>
      <c r="CU8" s="35">
        <v>1</v>
      </c>
      <c r="CV8" s="35">
        <v>1</v>
      </c>
      <c r="CW8" s="35">
        <v>1</v>
      </c>
      <c r="CX8" s="111">
        <v>1</v>
      </c>
      <c r="CY8" s="35">
        <v>1</v>
      </c>
      <c r="CZ8" s="86">
        <v>1863.7</v>
      </c>
      <c r="DA8" s="86">
        <v>2369.5</v>
      </c>
      <c r="DB8" s="150">
        <f>CZ8/DA8</f>
        <v>0.7865372441443342</v>
      </c>
      <c r="DC8" s="67">
        <v>1</v>
      </c>
      <c r="DD8" s="136">
        <v>0</v>
      </c>
      <c r="DE8" s="136">
        <v>0</v>
      </c>
      <c r="DF8" s="139" t="e">
        <f>DD8/DE8</f>
        <v>#DIV/0!</v>
      </c>
      <c r="DG8" s="142">
        <v>1</v>
      </c>
      <c r="DH8" s="71">
        <v>4103.6</v>
      </c>
      <c r="DI8" s="71">
        <v>4501.6</v>
      </c>
      <c r="DJ8" s="126">
        <f>DH8/DI8</f>
        <v>0.9115869912919851</v>
      </c>
      <c r="DK8" s="71">
        <v>1</v>
      </c>
      <c r="DL8" s="85"/>
      <c r="DM8" s="50">
        <v>0</v>
      </c>
      <c r="DN8" s="142">
        <v>11121.4</v>
      </c>
      <c r="DO8" s="142">
        <v>11121.4</v>
      </c>
      <c r="DP8" s="140">
        <f>DN8/DO8</f>
        <v>1</v>
      </c>
      <c r="DQ8" s="140">
        <v>1</v>
      </c>
      <c r="DR8" s="86">
        <v>0</v>
      </c>
      <c r="DS8" s="71">
        <v>0</v>
      </c>
      <c r="DT8" s="94">
        <f>H8+O8+T8+Z8+AF8+AK8+AP8+AS8+AZ8+BE8+BI8+BM8+BQ8+BW8+CC8+CE8+CK8+CQ8+CS8+CY8+DC8+DG8+DK8+DM8+DQ8+DS8</f>
        <v>18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3"/>
      <c r="BG9" s="124"/>
      <c r="BX9" s="122"/>
      <c r="BY9" s="5"/>
      <c r="BZ9" s="5"/>
      <c r="CA9" s="5"/>
      <c r="CF9" s="125"/>
      <c r="CG9" s="5"/>
      <c r="CH9" s="121"/>
      <c r="CI9" s="5"/>
      <c r="CM9" s="10"/>
      <c r="DN9" s="94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25"/>
      <c r="CG10" s="5"/>
      <c r="CH10" s="5"/>
      <c r="CI10" s="105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25"/>
      <c r="CG11" s="5"/>
      <c r="CH11" s="5"/>
      <c r="CI11" s="105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25"/>
      <c r="CG12" s="5"/>
      <c r="CH12" s="5"/>
      <c r="CI12" s="105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25"/>
      <c r="CG13" s="5"/>
      <c r="CH13" s="5"/>
      <c r="CI13" s="105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25"/>
      <c r="CG14" s="5"/>
      <c r="CH14" s="5"/>
      <c r="CI14" s="105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25"/>
      <c r="CG15" s="5"/>
      <c r="CH15" s="5"/>
      <c r="CI15" s="105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25"/>
      <c r="CG16" s="5"/>
      <c r="CH16" s="5"/>
      <c r="CI16" s="105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25"/>
      <c r="CG17" s="5"/>
      <c r="CH17" s="5"/>
      <c r="CI17" s="105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25"/>
      <c r="CG18" s="5"/>
      <c r="CH18" s="5"/>
      <c r="CI18" s="105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25"/>
      <c r="CG19" s="5"/>
      <c r="CH19" s="5"/>
      <c r="CI19" s="105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25"/>
      <c r="CG20" s="5"/>
      <c r="CH20" s="5"/>
      <c r="CI20" s="105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25"/>
      <c r="CG21" s="5"/>
      <c r="CH21" s="5"/>
      <c r="CI21" s="105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25"/>
      <c r="CG22" s="5"/>
      <c r="CH22" s="5"/>
      <c r="CI22" s="105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25"/>
      <c r="CG23" s="5"/>
      <c r="CH23" s="5"/>
      <c r="CI23" s="105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25"/>
      <c r="CG24" s="5"/>
      <c r="CH24" s="5"/>
      <c r="CI24" s="105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25"/>
      <c r="CG25" s="5"/>
      <c r="CH25" s="5"/>
      <c r="CI25" s="105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25"/>
      <c r="CG26" s="5"/>
      <c r="CH26" s="5"/>
      <c r="CI26" s="105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25"/>
      <c r="CG27" s="5"/>
      <c r="CH27" s="5"/>
      <c r="CI27" s="105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25"/>
      <c r="CG28" s="5"/>
      <c r="CH28" s="5"/>
      <c r="CI28" s="105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25"/>
      <c r="CG29" s="5"/>
      <c r="CH29" s="5"/>
      <c r="CI29" s="105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25"/>
      <c r="CG30" s="5"/>
      <c r="CH30" s="5"/>
      <c r="CI30" s="105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25"/>
      <c r="CG31" s="5"/>
      <c r="CH31" s="5"/>
      <c r="CI31" s="105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25"/>
      <c r="CG32" s="5"/>
      <c r="CH32" s="5"/>
      <c r="CI32" s="105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25"/>
      <c r="CG33" s="5"/>
      <c r="CH33" s="5"/>
      <c r="CI33" s="105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25"/>
      <c r="CG34" s="5"/>
      <c r="CH34" s="5"/>
      <c r="CI34" s="105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25"/>
      <c r="CG35" s="5"/>
      <c r="CH35" s="5"/>
      <c r="CI35" s="105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25"/>
      <c r="CG36" s="5"/>
      <c r="CH36" s="5"/>
      <c r="CI36" s="105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25"/>
      <c r="CG37" s="5"/>
      <c r="CH37" s="5"/>
      <c r="CI37" s="105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25"/>
      <c r="CG38" s="5"/>
      <c r="CH38" s="5"/>
      <c r="CI38" s="105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25"/>
      <c r="CG39" s="5"/>
      <c r="CH39" s="5"/>
      <c r="CI39" s="105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25"/>
      <c r="CG40" s="5"/>
      <c r="CH40" s="5"/>
      <c r="CI40" s="105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25"/>
      <c r="CG41" s="5"/>
      <c r="CH41" s="5"/>
      <c r="CI41" s="105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25"/>
      <c r="CG42" s="5"/>
      <c r="CH42" s="5"/>
      <c r="CI42" s="105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25"/>
      <c r="CG43" s="5"/>
      <c r="CH43" s="5"/>
      <c r="CI43" s="105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25"/>
      <c r="CG44" s="5"/>
      <c r="CH44" s="5"/>
      <c r="CI44" s="105"/>
      <c r="CM44" s="10"/>
    </row>
    <row r="45" spans="22:24" ht="12.75">
      <c r="V45" s="56">
        <v>7917.1</v>
      </c>
      <c r="W45" s="65">
        <v>0.7</v>
      </c>
      <c r="X45" s="9">
        <f>V45-W45</f>
        <v>7916.400000000001</v>
      </c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2017-04-25T05:51:25Z</cp:lastPrinted>
  <dcterms:created xsi:type="dcterms:W3CDTF">2009-01-27T10:52:16Z</dcterms:created>
  <dcterms:modified xsi:type="dcterms:W3CDTF">2017-10-25T13:17:52Z</dcterms:modified>
  <cp:category/>
  <cp:version/>
  <cp:contentType/>
  <cp:contentStatus/>
</cp:coreProperties>
</file>