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<sst xmlns="http://schemas.openxmlformats.org/spreadsheetml/2006/main" count="200" uniqueCount="117">
  <si>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</si>
  <si>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</si>
  <si>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</si>
  <si>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</si>
  <si>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</si>
  <si>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</si>
  <si>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</si>
  <si>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</si>
  <si>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</si>
  <si>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</si>
  <si>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</si>
  <si>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</si>
  <si>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</si>
  <si>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</si>
  <si>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</si>
  <si>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</si>
  <si>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</si>
  <si>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</si>
  <si>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</si>
  <si>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</si>
  <si>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</si>
  <si>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</si>
  <si>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</si>
  <si>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</si>
  <si>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</si>
  <si>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</si>
  <si>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</si>
  <si>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</si>
  <si>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</si>
  <si>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</si>
  <si>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</si>
  <si>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</si>
  <si>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</si>
  <si>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</si>
  <si>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</si>
  <si>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</si>
  <si>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</si>
  <si>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</si>
  <si>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</si>
  <si>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</si>
  <si>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</si>
  <si>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</si>
  <si>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</si>
  <si>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</si>
  <si>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</si>
  <si>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</si>
  <si>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</si>
  <si>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</si>
  <si>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</si>
  <si>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</si>
  <si>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</si>
  <si>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</si>
  <si>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</si>
  <si>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</si>
  <si>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</si>
  <si>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</si>
  <si>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</si>
  <si>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</si>
  <si>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</si>
  <si>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</si>
  <si>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</si>
  <si>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</si>
  <si>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</si>
  <si>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</si>
  <si>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</si>
  <si>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</si>
  <si>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</si>
  <si>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</si>
  <si>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</si>
  <si>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</si>
  <si>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</si>
  <si>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</si>
  <si>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</si>
  <si>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</si>
  <si>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</si>
  <si>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</si>
  <si>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</si>
  <si>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</si>
  <si>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</si>
  <si>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</si>
  <si>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</si>
  <si>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</si>
  <si>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</si>
  <si>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</si>
  <si>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</si>
  <si>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</si>
  <si>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</si>
  <si>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</si>
  <si>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</si>
  <si>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</si>
  <si>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</si>
  <si>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</si>
  <si>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</si>
  <si>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</si>
  <si>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</si>
  <si>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</si>
  <si>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</si>
  <si>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</si>
  <si>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</si>
  <si>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</si>
  <si>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</si>
  <si>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</si>
  <si>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</si>
  <si>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</si>
  <si>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</si>
  <si>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</si>
  <si>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</si>
  <si>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</si>
  <si>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</si>
  <si>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</si>
  <si>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</si>
  <si>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</si>
  <si>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</si>
  <si>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</si>
  <si>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</si>
  <si>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</si>
  <si>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Оценка  качества   организации    бюджетного процесса  поселений района  за   2016 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</si>
</sst>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176" fontId="0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37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T47" sqref="DT47"/>
    </sheetView>
  </sheetViews>
  <sheetFormatPr defaultColWidth="9.00390625" defaultRowHeight="12.75"/>
  <cols>
    <col min="1" max="1" width="25.375" style="0" customWidth="1"/>
    <col min="2" max="2" width="0.2421875" style="0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2421875" style="0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0.12890625" style="0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0.12890625" style="6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7" width="0.12890625" style="0" customWidth="1"/>
    <col min="28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6171875" style="0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12890625" style="0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customWidth="1"/>
    <col min="43" max="43" width="0.12890625" style="0" customWidth="1"/>
    <col min="44" max="44" width="9.125" style="0" hidden="1" customWidth="1"/>
    <col min="45" max="45" width="12.00390625" style="0" customWidth="1"/>
    <col min="46" max="46" width="0.12890625" style="0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242187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003906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12.625" style="0" hidden="1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12890625" style="10" customWidth="1"/>
    <col min="67" max="67" width="12.875" style="10" hidden="1" customWidth="1"/>
    <col min="68" max="68" width="9.125" style="0" hidden="1" customWidth="1"/>
    <col min="70" max="70" width="15.625" style="0" hidden="1" customWidth="1"/>
    <col min="71" max="73" width="14.00390625" style="0" hidden="1" customWidth="1"/>
    <col min="74" max="74" width="9.125" style="0" hidden="1" customWidth="1"/>
    <col min="75" max="75" width="8.875" style="0" customWidth="1"/>
    <col min="76" max="76" width="13.375" style="0" hidden="1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375" style="0" customWidth="1"/>
    <col min="82" max="82" width="8.625" style="0" hidden="1" customWidth="1"/>
    <col min="83" max="83" width="8.625" style="0" customWidth="1"/>
    <col min="84" max="84" width="0.1289062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125" style="0" customWidth="1"/>
    <col min="90" max="90" width="0.12890625" style="0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6" max="96" width="0.2421875" style="0" customWidth="1"/>
    <col min="97" max="97" width="9.875" style="0" customWidth="1"/>
    <col min="98" max="98" width="0.12890625" style="0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12890625" style="0" customWidth="1"/>
    <col min="105" max="106" width="9.125" style="0" hidden="1" customWidth="1"/>
    <col min="108" max="108" width="9.125" style="0" hidden="1" customWidth="1"/>
    <col min="109" max="109" width="8.875" style="0" hidden="1" customWidth="1"/>
    <col min="110" max="110" width="11.875" style="0" hidden="1" customWidth="1"/>
    <col min="111" max="111" width="6.87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375" style="0" customWidth="1"/>
    <col min="116" max="116" width="0.12890625" style="0" customWidth="1"/>
    <col min="117" max="117" width="7.375" style="0" customWidth="1"/>
    <col min="118" max="119" width="7.375" style="0" hidden="1" customWidth="1"/>
    <col min="120" max="120" width="8.25390625" style="0" hidden="1" customWidth="1"/>
    <col min="121" max="121" width="7.375" style="0" customWidth="1"/>
    <col min="122" max="122" width="11.625" style="0" hidden="1" customWidth="1"/>
    <col min="123" max="123" width="11.125" style="0" customWidth="1"/>
  </cols>
  <sheetData>
    <row r="1" spans="1:170" s="11" customFormat="1" ht="12.75">
      <c r="A1" s="158" t="s">
        <v>116</v>
      </c>
      <c r="B1" s="158"/>
      <c r="C1" s="158"/>
      <c r="D1" s="158"/>
      <c r="E1" s="158"/>
      <c r="F1" s="158"/>
      <c r="G1" s="158"/>
      <c r="H1" s="158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7" t="s">
        <v>0</v>
      </c>
      <c r="B2" s="160" t="s">
        <v>11</v>
      </c>
      <c r="C2" s="160"/>
      <c r="D2" s="160"/>
      <c r="E2" s="160"/>
      <c r="F2" s="160"/>
      <c r="G2" s="160"/>
      <c r="H2" s="160"/>
      <c r="I2" s="160" t="s">
        <v>12</v>
      </c>
      <c r="J2" s="160"/>
      <c r="K2" s="160"/>
      <c r="L2" s="160"/>
      <c r="M2" s="160"/>
      <c r="N2" s="160"/>
      <c r="O2" s="160"/>
      <c r="P2" s="160" t="s">
        <v>21</v>
      </c>
      <c r="Q2" s="160"/>
      <c r="R2" s="160"/>
      <c r="S2" s="160"/>
      <c r="T2" s="160"/>
      <c r="U2" s="160" t="s">
        <v>26</v>
      </c>
      <c r="V2" s="160"/>
      <c r="W2" s="160"/>
      <c r="X2" s="160"/>
      <c r="Y2" s="160"/>
      <c r="Z2" s="160"/>
      <c r="AA2" s="160" t="s">
        <v>27</v>
      </c>
      <c r="AB2" s="160"/>
      <c r="AC2" s="160"/>
      <c r="AD2" s="160"/>
      <c r="AE2" s="160"/>
      <c r="AF2" s="160"/>
      <c r="AG2" s="164" t="s">
        <v>32</v>
      </c>
      <c r="AH2" s="164"/>
      <c r="AI2" s="164"/>
      <c r="AJ2" s="164"/>
      <c r="AK2" s="164"/>
      <c r="AL2" s="159" t="s">
        <v>35</v>
      </c>
      <c r="AM2" s="159"/>
      <c r="AN2" s="159"/>
      <c r="AO2" s="159"/>
      <c r="AP2" s="159"/>
      <c r="AQ2" s="164" t="s">
        <v>37</v>
      </c>
      <c r="AR2" s="164"/>
      <c r="AS2" s="164"/>
      <c r="AT2" s="160" t="s">
        <v>38</v>
      </c>
      <c r="AU2" s="160"/>
      <c r="AV2" s="160"/>
      <c r="AW2" s="160"/>
      <c r="AX2" s="160"/>
      <c r="AY2" s="160"/>
      <c r="AZ2" s="160"/>
      <c r="BA2" s="160" t="s">
        <v>45</v>
      </c>
      <c r="BB2" s="160"/>
      <c r="BC2" s="160"/>
      <c r="BD2" s="160"/>
      <c r="BE2" s="160"/>
      <c r="BF2" s="170" t="s">
        <v>48</v>
      </c>
      <c r="BG2" s="170"/>
      <c r="BH2" s="170"/>
      <c r="BI2" s="170"/>
      <c r="BJ2" s="159" t="s">
        <v>107</v>
      </c>
      <c r="BK2" s="159"/>
      <c r="BL2" s="159"/>
      <c r="BM2" s="159"/>
      <c r="BN2" s="159" t="s">
        <v>52</v>
      </c>
      <c r="BO2" s="159"/>
      <c r="BP2" s="159"/>
      <c r="BQ2" s="159"/>
      <c r="BR2" s="159" t="s">
        <v>55</v>
      </c>
      <c r="BS2" s="159"/>
      <c r="BT2" s="159"/>
      <c r="BU2" s="159"/>
      <c r="BV2" s="159"/>
      <c r="BW2" s="159"/>
      <c r="BX2" s="164" t="s">
        <v>60</v>
      </c>
      <c r="BY2" s="164"/>
      <c r="BZ2" s="164"/>
      <c r="CA2" s="164"/>
      <c r="CB2" s="164"/>
      <c r="CC2" s="164"/>
      <c r="CD2" s="159" t="s">
        <v>61</v>
      </c>
      <c r="CE2" s="159"/>
      <c r="CF2" s="164" t="s">
        <v>63</v>
      </c>
      <c r="CG2" s="164"/>
      <c r="CH2" s="164"/>
      <c r="CI2" s="164"/>
      <c r="CJ2" s="164"/>
      <c r="CK2" s="164"/>
      <c r="CL2" s="164" t="s">
        <v>68</v>
      </c>
      <c r="CM2" s="164"/>
      <c r="CN2" s="164"/>
      <c r="CO2" s="164"/>
      <c r="CP2" s="164"/>
      <c r="CQ2" s="164"/>
      <c r="CR2" s="159" t="s">
        <v>73</v>
      </c>
      <c r="CS2" s="159"/>
      <c r="CT2" s="161" t="s">
        <v>78</v>
      </c>
      <c r="CU2" s="165"/>
      <c r="CV2" s="165"/>
      <c r="CW2" s="165"/>
      <c r="CX2" s="165"/>
      <c r="CY2" s="166"/>
      <c r="CZ2" s="161" t="s">
        <v>114</v>
      </c>
      <c r="DA2" s="165"/>
      <c r="DB2" s="165"/>
      <c r="DC2" s="166"/>
      <c r="DD2" s="155" t="s">
        <v>91</v>
      </c>
      <c r="DE2" s="171"/>
      <c r="DF2" s="171"/>
      <c r="DG2" s="172"/>
      <c r="DH2" s="161" t="s">
        <v>96</v>
      </c>
      <c r="DI2" s="162"/>
      <c r="DJ2" s="162"/>
      <c r="DK2" s="163"/>
      <c r="DL2" s="153" t="s">
        <v>97</v>
      </c>
      <c r="DM2" s="154"/>
      <c r="DN2" s="155" t="s">
        <v>100</v>
      </c>
      <c r="DO2" s="156"/>
      <c r="DP2" s="156"/>
      <c r="DQ2" s="157"/>
      <c r="DR2" s="169" t="s">
        <v>104</v>
      </c>
      <c r="DS2" s="169"/>
    </row>
    <row r="3" spans="1:123" s="2" customFormat="1" ht="177.75" customHeight="1">
      <c r="A3" s="168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108</v>
      </c>
      <c r="BG3" s="31" t="s">
        <v>49</v>
      </c>
      <c r="BH3" s="30" t="s">
        <v>51</v>
      </c>
      <c r="BI3" s="31" t="s">
        <v>111</v>
      </c>
      <c r="BJ3" s="33" t="s">
        <v>113</v>
      </c>
      <c r="BK3" s="33" t="s">
        <v>90</v>
      </c>
      <c r="BL3" s="30" t="s">
        <v>51</v>
      </c>
      <c r="BM3" s="31" t="s">
        <v>112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115</v>
      </c>
      <c r="DA3" s="31" t="s">
        <v>88</v>
      </c>
      <c r="DB3" s="30" t="s">
        <v>51</v>
      </c>
      <c r="DC3" s="31" t="s">
        <v>89</v>
      </c>
      <c r="DD3" s="147" t="s">
        <v>92</v>
      </c>
      <c r="DE3" s="147" t="s">
        <v>93</v>
      </c>
      <c r="DF3" s="148" t="s">
        <v>51</v>
      </c>
      <c r="DG3" s="147" t="s">
        <v>94</v>
      </c>
      <c r="DH3" s="31" t="s">
        <v>109</v>
      </c>
      <c r="DI3" s="31" t="s">
        <v>110</v>
      </c>
      <c r="DJ3" s="30" t="s">
        <v>51</v>
      </c>
      <c r="DK3" s="31" t="s">
        <v>95</v>
      </c>
      <c r="DL3" s="33" t="s">
        <v>98</v>
      </c>
      <c r="DM3" s="31" t="s">
        <v>99</v>
      </c>
      <c r="DN3" s="147" t="s">
        <v>101</v>
      </c>
      <c r="DO3" s="147" t="s">
        <v>102</v>
      </c>
      <c r="DP3" s="148" t="s">
        <v>51</v>
      </c>
      <c r="DQ3" s="147" t="s">
        <v>103</v>
      </c>
      <c r="DR3" s="33" t="s">
        <v>105</v>
      </c>
      <c r="DS3" s="31" t="s">
        <v>106</v>
      </c>
    </row>
    <row r="4" spans="1:124" ht="32.25" thickBot="1">
      <c r="A4" s="29" t="s">
        <v>6</v>
      </c>
      <c r="B4" s="123">
        <v>0</v>
      </c>
      <c r="C4" s="20">
        <v>1913.4</v>
      </c>
      <c r="D4" s="17">
        <v>848.9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1846.41</v>
      </c>
      <c r="K4" s="20">
        <v>857.51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1757.1</v>
      </c>
      <c r="W4" s="25">
        <v>50.4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1054.2</v>
      </c>
      <c r="AH4" s="76">
        <v>1343</v>
      </c>
      <c r="AI4" s="23">
        <f>AG4/AH4</f>
        <v>0.7849590469099033</v>
      </c>
      <c r="AJ4" s="80" t="s">
        <v>5</v>
      </c>
      <c r="AK4" s="7">
        <v>1</v>
      </c>
      <c r="AL4" s="20">
        <v>788</v>
      </c>
      <c r="AM4" s="76">
        <v>827.7</v>
      </c>
      <c r="AN4" s="111">
        <f>AL4/AM4</f>
        <v>0.9520357617494261</v>
      </c>
      <c r="AO4" s="80" t="s">
        <v>5</v>
      </c>
      <c r="AP4" s="80">
        <v>1</v>
      </c>
      <c r="AQ4" s="124">
        <v>6</v>
      </c>
      <c r="AR4" s="80" t="s">
        <v>36</v>
      </c>
      <c r="AS4" s="7">
        <v>0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1757.1</v>
      </c>
      <c r="BG4" s="22">
        <v>1706.7</v>
      </c>
      <c r="BH4" s="25">
        <f>BG4/BF4</f>
        <v>0.9713163735700872</v>
      </c>
      <c r="BI4" s="80">
        <v>1</v>
      </c>
      <c r="BJ4" s="20">
        <v>495.2</v>
      </c>
      <c r="BK4" s="20">
        <v>633.7</v>
      </c>
      <c r="BL4" s="73">
        <f>BJ4/BK4</f>
        <v>0.7814423228657092</v>
      </c>
      <c r="BM4" s="80">
        <v>-1</v>
      </c>
      <c r="BN4" s="20">
        <v>733.2</v>
      </c>
      <c r="BO4" s="20">
        <v>700</v>
      </c>
      <c r="BP4" s="73">
        <f>BN4/BO4</f>
        <v>1.0474285714285716</v>
      </c>
      <c r="BQ4" s="93">
        <v>0</v>
      </c>
      <c r="BR4" s="20">
        <v>982.7</v>
      </c>
      <c r="BS4" s="28">
        <v>493.1</v>
      </c>
      <c r="BT4" s="28">
        <v>995.7</v>
      </c>
      <c r="BU4" s="28">
        <v>574.5</v>
      </c>
      <c r="BV4" s="28">
        <f>(BR4/BS4)/(BT4/BU4)</f>
        <v>1.1498666533382125</v>
      </c>
      <c r="BW4" s="93">
        <v>1</v>
      </c>
      <c r="BX4" s="76">
        <v>511.3</v>
      </c>
      <c r="BY4" s="22">
        <v>345.4</v>
      </c>
      <c r="BZ4" s="28">
        <v>477.9</v>
      </c>
      <c r="CA4" s="28">
        <v>422.5</v>
      </c>
      <c r="CB4" s="28">
        <f>BX4/((BY4+BZ4+CA4)/3)</f>
        <v>1.2312570235992937</v>
      </c>
      <c r="CC4" s="92">
        <v>1</v>
      </c>
      <c r="CD4" s="20">
        <v>0</v>
      </c>
      <c r="CE4" s="98">
        <v>0</v>
      </c>
      <c r="CF4" s="133">
        <v>32.9</v>
      </c>
      <c r="CG4" s="22">
        <v>1757.1</v>
      </c>
      <c r="CH4" s="133">
        <v>7.8</v>
      </c>
      <c r="CI4" s="137">
        <v>1836.1</v>
      </c>
      <c r="CJ4" s="138">
        <f>(CF4/CG4)/(CH4/CI4)</f>
        <v>4.407589574313153</v>
      </c>
      <c r="CK4" s="139">
        <v>0</v>
      </c>
      <c r="CL4" s="50">
        <v>0</v>
      </c>
      <c r="CM4" s="22">
        <v>1064.5</v>
      </c>
      <c r="CN4" s="76">
        <v>0</v>
      </c>
      <c r="CO4" s="20">
        <v>1039.6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23.9</v>
      </c>
      <c r="DA4" s="92">
        <v>27.8</v>
      </c>
      <c r="DB4" s="92">
        <f>CZ4/DA4</f>
        <v>0.8597122302158272</v>
      </c>
      <c r="DC4" s="87">
        <v>1</v>
      </c>
      <c r="DD4" s="139">
        <v>0</v>
      </c>
      <c r="DE4" s="139">
        <v>0</v>
      </c>
      <c r="DF4" s="149" t="e">
        <f>DD4/DE4</f>
        <v>#DIV/0!</v>
      </c>
      <c r="DG4" s="150">
        <v>1</v>
      </c>
      <c r="DH4" s="50">
        <v>721.2</v>
      </c>
      <c r="DI4" s="50">
        <v>685.6</v>
      </c>
      <c r="DJ4" s="132">
        <f>DH4/DI4</f>
        <v>1.0519253208868145</v>
      </c>
      <c r="DK4" s="50">
        <v>1</v>
      </c>
      <c r="DL4" s="84"/>
      <c r="DM4" s="50">
        <v>0</v>
      </c>
      <c r="DN4" s="150">
        <v>2129.1</v>
      </c>
      <c r="DO4" s="150">
        <v>2129.1</v>
      </c>
      <c r="DP4" s="150">
        <f>DN4/DO4</f>
        <v>1</v>
      </c>
      <c r="DQ4" s="150">
        <v>1</v>
      </c>
      <c r="DR4" s="50">
        <v>4.9</v>
      </c>
      <c r="DS4" s="50">
        <v>-1</v>
      </c>
      <c r="DT4" s="97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23">
        <v>0</v>
      </c>
      <c r="C5" s="27">
        <v>2650</v>
      </c>
      <c r="D5" s="17">
        <v>1067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2789.39</v>
      </c>
      <c r="K5" s="27">
        <v>1117.09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2472.3</v>
      </c>
      <c r="W5" s="25">
        <v>56.8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1466.6</v>
      </c>
      <c r="AH5" s="76">
        <v>1644</v>
      </c>
      <c r="AI5" s="23">
        <f>AG5/AH5</f>
        <v>0.8920924574209245</v>
      </c>
      <c r="AJ5" s="80" t="s">
        <v>5</v>
      </c>
      <c r="AK5" s="7">
        <v>1</v>
      </c>
      <c r="AL5" s="20">
        <v>1018.1</v>
      </c>
      <c r="AM5" s="76">
        <v>1013</v>
      </c>
      <c r="AN5" s="111">
        <f>AL5/AM5</f>
        <v>1.0050345508390919</v>
      </c>
      <c r="AO5" s="80" t="s">
        <v>5</v>
      </c>
      <c r="AP5" s="80">
        <v>0</v>
      </c>
      <c r="AQ5" s="124">
        <v>7</v>
      </c>
      <c r="AR5" s="80" t="s">
        <v>36</v>
      </c>
      <c r="AS5" s="7">
        <v>0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2472.3</v>
      </c>
      <c r="BG5" s="22">
        <v>2415.5</v>
      </c>
      <c r="BH5" s="25">
        <f>BG5/BF5</f>
        <v>0.97702544189621</v>
      </c>
      <c r="BI5" s="80">
        <v>1</v>
      </c>
      <c r="BJ5" s="43">
        <v>1013.4</v>
      </c>
      <c r="BK5" s="43">
        <v>1218.8</v>
      </c>
      <c r="BL5" s="73">
        <f>BJ5/BK5</f>
        <v>0.8314735805710535</v>
      </c>
      <c r="BM5" s="80">
        <v>-1</v>
      </c>
      <c r="BN5" s="27">
        <v>1106.1</v>
      </c>
      <c r="BO5" s="27">
        <v>1092.1</v>
      </c>
      <c r="BP5" s="73">
        <f>BN5/BO5</f>
        <v>1.0128193388883802</v>
      </c>
      <c r="BQ5" s="93">
        <v>1</v>
      </c>
      <c r="BR5" s="43">
        <v>1803.7</v>
      </c>
      <c r="BS5" s="28">
        <v>810.3</v>
      </c>
      <c r="BT5" s="28">
        <v>1246.2</v>
      </c>
      <c r="BU5" s="28">
        <v>684</v>
      </c>
      <c r="BV5" s="28">
        <f>(BR5/BS5)/(BT5/BU5)</f>
        <v>1.2217625847663904</v>
      </c>
      <c r="BW5" s="93">
        <v>1</v>
      </c>
      <c r="BX5" s="76">
        <v>728.7</v>
      </c>
      <c r="BY5" s="22">
        <v>383.7</v>
      </c>
      <c r="BZ5" s="28">
        <v>521.2</v>
      </c>
      <c r="CA5" s="28">
        <v>838.7</v>
      </c>
      <c r="CB5" s="28">
        <f>BX5/((BY5+BZ5+CA5)/3)</f>
        <v>1.253785271851342</v>
      </c>
      <c r="CC5" s="92">
        <v>1</v>
      </c>
      <c r="CD5" s="27">
        <v>0</v>
      </c>
      <c r="CE5" s="98">
        <v>0</v>
      </c>
      <c r="CF5" s="133">
        <v>78.5</v>
      </c>
      <c r="CG5" s="22">
        <v>2472.3</v>
      </c>
      <c r="CH5" s="133">
        <v>68.5</v>
      </c>
      <c r="CI5" s="137">
        <v>2266.8</v>
      </c>
      <c r="CJ5" s="138">
        <f>(CF5/CG5)/(CH5/CI5)</f>
        <v>1.050729971293612</v>
      </c>
      <c r="CK5" s="139">
        <v>0</v>
      </c>
      <c r="CL5" s="26">
        <v>0</v>
      </c>
      <c r="CM5" s="22">
        <v>1582.9</v>
      </c>
      <c r="CN5" s="76">
        <v>0</v>
      </c>
      <c r="CO5" s="27">
        <v>1203.3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230.4</v>
      </c>
      <c r="DA5" s="92">
        <v>278.7</v>
      </c>
      <c r="DB5" s="92">
        <f>CZ5/DA5</f>
        <v>0.8266953713670614</v>
      </c>
      <c r="DC5" s="87">
        <v>1</v>
      </c>
      <c r="DD5" s="139">
        <v>0</v>
      </c>
      <c r="DE5" s="139">
        <v>0</v>
      </c>
      <c r="DF5" s="149" t="e">
        <f>DD5/DE5</f>
        <v>#DIV/0!</v>
      </c>
      <c r="DG5" s="150">
        <v>1</v>
      </c>
      <c r="DH5" s="50">
        <v>1453.5</v>
      </c>
      <c r="DI5" s="50">
        <v>1094.3</v>
      </c>
      <c r="DJ5" s="132">
        <f>DH5/DI5</f>
        <v>1.3282463675408938</v>
      </c>
      <c r="DK5" s="50">
        <v>1</v>
      </c>
      <c r="DL5" s="84"/>
      <c r="DM5" s="50">
        <v>0</v>
      </c>
      <c r="DN5" s="150">
        <v>3147.5</v>
      </c>
      <c r="DO5" s="150">
        <v>3147.5</v>
      </c>
      <c r="DP5" s="150">
        <f>DN5/DO5</f>
        <v>1</v>
      </c>
      <c r="DQ5" s="150">
        <v>1</v>
      </c>
      <c r="DR5" s="50">
        <v>5</v>
      </c>
      <c r="DS5" s="50">
        <v>-1</v>
      </c>
      <c r="DT5" s="97">
        <f>H5+O5+T5+Z5+AF5+AK5+AP5+AS5+AZ5+BE5+BI5+BM5+BQ5+BW5+CC5+CE5+CK5+CQ5+CS5+CY5+DC5+DG5+DK5+DM5+DQ5+DS5</f>
        <v>15</v>
      </c>
    </row>
    <row r="6" spans="1:124" ht="31.5">
      <c r="A6" s="37" t="s">
        <v>8</v>
      </c>
      <c r="B6" s="123">
        <v>0</v>
      </c>
      <c r="C6" s="27">
        <v>3191.1</v>
      </c>
      <c r="D6" s="38">
        <v>745.1</v>
      </c>
      <c r="E6" s="40">
        <v>0</v>
      </c>
      <c r="F6" s="41">
        <f>B6/(C6-D6-E6)</f>
        <v>0</v>
      </c>
      <c r="G6" s="42" t="s">
        <v>3</v>
      </c>
      <c r="H6" s="7">
        <v>1</v>
      </c>
      <c r="I6" s="38">
        <v>0</v>
      </c>
      <c r="J6" s="43">
        <v>3340.35</v>
      </c>
      <c r="K6" s="43">
        <v>775.15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2997.1</v>
      </c>
      <c r="W6" s="49">
        <v>142.1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0</v>
      </c>
      <c r="AC6" s="45">
        <v>0</v>
      </c>
      <c r="AD6" s="44" t="e">
        <f>AA6/(AB6+AC6)</f>
        <v>#DIV/0!</v>
      </c>
      <c r="AE6" s="81" t="s">
        <v>5</v>
      </c>
      <c r="AF6" s="42">
        <v>1</v>
      </c>
      <c r="AG6" s="103">
        <v>1686.5</v>
      </c>
      <c r="AH6" s="104">
        <v>1916</v>
      </c>
      <c r="AI6" s="44">
        <f>AG6/AH6</f>
        <v>0.8802192066805845</v>
      </c>
      <c r="AJ6" s="81" t="s">
        <v>5</v>
      </c>
      <c r="AK6" s="42">
        <v>1</v>
      </c>
      <c r="AL6" s="103">
        <v>962.2</v>
      </c>
      <c r="AM6" s="104">
        <v>957.9</v>
      </c>
      <c r="AN6" s="112">
        <f>AL6/AM6</f>
        <v>1.004488986324251</v>
      </c>
      <c r="AO6" s="81" t="s">
        <v>5</v>
      </c>
      <c r="AP6" s="80">
        <v>0</v>
      </c>
      <c r="AQ6" s="125">
        <v>8</v>
      </c>
      <c r="AR6" s="81" t="s">
        <v>36</v>
      </c>
      <c r="AS6" s="42">
        <v>0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2997.1</v>
      </c>
      <c r="BG6" s="40">
        <v>2855</v>
      </c>
      <c r="BH6" s="25">
        <f>BG6/BF6</f>
        <v>0.9525875012512095</v>
      </c>
      <c r="BI6" s="81">
        <v>1</v>
      </c>
      <c r="BJ6" s="43">
        <v>1395.6</v>
      </c>
      <c r="BK6" s="43">
        <v>1460.1</v>
      </c>
      <c r="BL6" s="75">
        <f>BJ6/BK6</f>
        <v>0.9558249434970207</v>
      </c>
      <c r="BM6" s="81">
        <v>0</v>
      </c>
      <c r="BN6" s="27">
        <v>1621.7</v>
      </c>
      <c r="BO6" s="27">
        <v>1620</v>
      </c>
      <c r="BP6" s="75">
        <f>BN6/BO6</f>
        <v>1.0010493827160494</v>
      </c>
      <c r="BQ6" s="94">
        <v>1</v>
      </c>
      <c r="BR6" s="43">
        <v>2488.2</v>
      </c>
      <c r="BS6" s="52">
        <v>234.65</v>
      </c>
      <c r="BT6" s="52">
        <v>2145.4</v>
      </c>
      <c r="BU6" s="52">
        <v>427.4</v>
      </c>
      <c r="BV6" s="52">
        <f>(BR6/BS6)/(BT6/BU6)</f>
        <v>2.1124720364152174</v>
      </c>
      <c r="BW6" s="94">
        <v>1</v>
      </c>
      <c r="BX6" s="76">
        <v>972.3</v>
      </c>
      <c r="BY6" s="40">
        <v>746.4</v>
      </c>
      <c r="BZ6" s="52">
        <v>587.7</v>
      </c>
      <c r="CA6" s="52">
        <v>690.7</v>
      </c>
      <c r="CB6" s="28">
        <f>BX6/((BY6+BZ6+CA6)/3)</f>
        <v>1.4405867246147768</v>
      </c>
      <c r="CC6" s="92">
        <v>0.5</v>
      </c>
      <c r="CD6" s="45">
        <v>0</v>
      </c>
      <c r="CE6" s="99">
        <v>0</v>
      </c>
      <c r="CF6" s="134">
        <v>73.8</v>
      </c>
      <c r="CG6" s="40">
        <v>2997.1</v>
      </c>
      <c r="CH6" s="134">
        <v>36.3</v>
      </c>
      <c r="CI6" s="140">
        <v>3027.2</v>
      </c>
      <c r="CJ6" s="138">
        <f>(CF6/CG6)/(CH6/CI6)</f>
        <v>2.0534759358288768</v>
      </c>
      <c r="CK6" s="141">
        <v>0</v>
      </c>
      <c r="CL6" s="48">
        <v>0</v>
      </c>
      <c r="CM6" s="40">
        <v>2446</v>
      </c>
      <c r="CN6" s="46">
        <v>0</v>
      </c>
      <c r="CO6" s="27">
        <v>1992.3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>
        <v>130.5</v>
      </c>
      <c r="DA6" s="109">
        <v>140.4</v>
      </c>
      <c r="DB6" s="92">
        <f>CZ6/DA6</f>
        <v>0.9294871794871794</v>
      </c>
      <c r="DC6" s="53">
        <v>1</v>
      </c>
      <c r="DD6" s="141">
        <v>0</v>
      </c>
      <c r="DE6" s="141">
        <v>0</v>
      </c>
      <c r="DF6" s="149" t="e">
        <f>DD6/DE6</f>
        <v>#DIV/0!</v>
      </c>
      <c r="DG6" s="151">
        <v>1</v>
      </c>
      <c r="DH6" s="51">
        <v>2015.7</v>
      </c>
      <c r="DI6" s="51">
        <v>1652.3</v>
      </c>
      <c r="DJ6" s="132">
        <f>DH6/DI6</f>
        <v>1.2199358470011499</v>
      </c>
      <c r="DK6" s="51">
        <v>1</v>
      </c>
      <c r="DL6" s="88"/>
      <c r="DM6" s="50">
        <v>0</v>
      </c>
      <c r="DN6" s="151">
        <v>3644.9</v>
      </c>
      <c r="DO6" s="151">
        <v>3644.9</v>
      </c>
      <c r="DP6" s="150">
        <f>DN6/DO6</f>
        <v>1</v>
      </c>
      <c r="DQ6" s="150">
        <v>1</v>
      </c>
      <c r="DR6" s="89">
        <v>12.3</v>
      </c>
      <c r="DS6" s="51">
        <v>-1</v>
      </c>
      <c r="DT6" s="97">
        <f>H6+T6+Z6+AF6+AK6+AP6+AS6+BE6+BI6+BM6+BQ6+BW6+CC6+CE6+CK6+CQ6+CS6+CY6+DG6+DK6+DM6+DS6+DC6+DQ6</f>
        <v>14.5</v>
      </c>
    </row>
    <row r="7" spans="1:124" ht="31.5">
      <c r="A7" s="68" t="s">
        <v>9</v>
      </c>
      <c r="B7" s="123">
        <v>133.8</v>
      </c>
      <c r="C7" s="27">
        <v>3227.1</v>
      </c>
      <c r="D7" s="17">
        <v>1753.7</v>
      </c>
      <c r="E7" s="17">
        <v>0</v>
      </c>
      <c r="F7" s="69">
        <f>B7/(C7-D7-E7)</f>
        <v>0.09081037057146737</v>
      </c>
      <c r="G7" s="7" t="s">
        <v>3</v>
      </c>
      <c r="H7" s="7">
        <v>0</v>
      </c>
      <c r="I7" s="17">
        <v>0</v>
      </c>
      <c r="J7" s="27">
        <v>3302.54</v>
      </c>
      <c r="K7" s="27">
        <v>1753.75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3506.3</v>
      </c>
      <c r="W7" s="25">
        <v>56.8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279.22</v>
      </c>
      <c r="AC7" s="1">
        <v>0</v>
      </c>
      <c r="AD7" s="23">
        <f>AA7/(AB7+AC7)</f>
        <v>0</v>
      </c>
      <c r="AE7" s="80" t="s">
        <v>5</v>
      </c>
      <c r="AF7" s="7">
        <v>0</v>
      </c>
      <c r="AG7" s="20">
        <v>1372.3</v>
      </c>
      <c r="AH7" s="76">
        <v>1377</v>
      </c>
      <c r="AI7" s="23">
        <f>AG7/AH7</f>
        <v>0.9965867828612927</v>
      </c>
      <c r="AJ7" s="80" t="s">
        <v>5</v>
      </c>
      <c r="AK7" s="7">
        <v>1</v>
      </c>
      <c r="AL7" s="20">
        <v>823.3</v>
      </c>
      <c r="AM7" s="76">
        <v>867</v>
      </c>
      <c r="AN7" s="111">
        <f>AL7/AM7</f>
        <v>0.94959630911188</v>
      </c>
      <c r="AO7" s="80" t="s">
        <v>5</v>
      </c>
      <c r="AP7" s="80">
        <v>1</v>
      </c>
      <c r="AQ7" s="124">
        <v>7</v>
      </c>
      <c r="AR7" s="80" t="s">
        <v>36</v>
      </c>
      <c r="AS7" s="7">
        <v>0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3506.3</v>
      </c>
      <c r="BG7" s="17">
        <v>3449.5</v>
      </c>
      <c r="BH7" s="25">
        <f>BG7/BF7</f>
        <v>0.9838005875139035</v>
      </c>
      <c r="BI7" s="80">
        <v>1</v>
      </c>
      <c r="BJ7" s="27">
        <v>735.8</v>
      </c>
      <c r="BK7" s="27">
        <v>907.5</v>
      </c>
      <c r="BL7" s="73">
        <f>BJ7/BK7</f>
        <v>0.8107988980716253</v>
      </c>
      <c r="BM7" s="80">
        <v>-1</v>
      </c>
      <c r="BN7" s="27">
        <v>1033.8</v>
      </c>
      <c r="BO7" s="27">
        <v>1000</v>
      </c>
      <c r="BP7" s="73">
        <f>BN7/BO7</f>
        <v>1.0338</v>
      </c>
      <c r="BQ7" s="93">
        <v>0</v>
      </c>
      <c r="BR7" s="27">
        <v>1457.7</v>
      </c>
      <c r="BS7" s="28">
        <v>700.9</v>
      </c>
      <c r="BT7" s="28">
        <v>1130.2</v>
      </c>
      <c r="BU7" s="28">
        <v>614.1</v>
      </c>
      <c r="BV7" s="28">
        <f>(BR7/BS7)/(BT7/BU7)</f>
        <v>1.130045390739247</v>
      </c>
      <c r="BW7" s="93">
        <v>1</v>
      </c>
      <c r="BX7" s="76">
        <v>1221.8</v>
      </c>
      <c r="BY7" s="17">
        <v>385.3</v>
      </c>
      <c r="BZ7" s="28">
        <v>498.9</v>
      </c>
      <c r="CA7" s="28">
        <v>1400.3</v>
      </c>
      <c r="CB7" s="28">
        <f>BX7/((BY7+BZ7+CA7)/3)</f>
        <v>1.6044648719632304</v>
      </c>
      <c r="CC7" s="92">
        <v>0</v>
      </c>
      <c r="CD7" s="1">
        <v>0</v>
      </c>
      <c r="CE7" s="98">
        <v>0</v>
      </c>
      <c r="CF7" s="135">
        <v>38.3</v>
      </c>
      <c r="CG7" s="17">
        <v>3506.3</v>
      </c>
      <c r="CH7" s="135">
        <v>33.8</v>
      </c>
      <c r="CI7" s="142">
        <v>1749.7</v>
      </c>
      <c r="CJ7" s="138">
        <f>(CF7/CG7)/(CH7/CI7)</f>
        <v>0.5654531057958734</v>
      </c>
      <c r="CK7" s="143">
        <v>1</v>
      </c>
      <c r="CL7" s="26">
        <v>0</v>
      </c>
      <c r="CM7" s="17">
        <v>1473.4</v>
      </c>
      <c r="CN7" s="24">
        <v>0</v>
      </c>
      <c r="CO7" s="27">
        <v>1243.2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42.7</v>
      </c>
      <c r="DA7" s="92">
        <v>71.5</v>
      </c>
      <c r="DB7" s="92">
        <f>CZ7/DA7</f>
        <v>0.5972027972027972</v>
      </c>
      <c r="DC7" s="35">
        <v>1</v>
      </c>
      <c r="DD7" s="143">
        <v>0</v>
      </c>
      <c r="DE7" s="143">
        <v>0</v>
      </c>
      <c r="DF7" s="149" t="e">
        <f>DD7/DE7</f>
        <v>#DIV/0!</v>
      </c>
      <c r="DG7" s="150">
        <v>1</v>
      </c>
      <c r="DH7" s="50">
        <v>1039</v>
      </c>
      <c r="DI7" s="50">
        <v>814.6</v>
      </c>
      <c r="DJ7" s="132">
        <f>DH7/DI7</f>
        <v>1.275472624601031</v>
      </c>
      <c r="DK7" s="50">
        <v>1</v>
      </c>
      <c r="DL7" s="90"/>
      <c r="DM7" s="50">
        <v>0</v>
      </c>
      <c r="DN7" s="150">
        <v>4176.6</v>
      </c>
      <c r="DO7" s="150">
        <v>4176.6</v>
      </c>
      <c r="DP7" s="150">
        <f>DN7/DO7</f>
        <v>1</v>
      </c>
      <c r="DQ7" s="150">
        <v>1</v>
      </c>
      <c r="DR7" s="91">
        <v>3.9</v>
      </c>
      <c r="DS7" s="50">
        <v>-1</v>
      </c>
      <c r="DT7" s="97">
        <f>H7+O7+T7+Z7+AF7+AK7+AP7+AS7+AZ7+BE7+BI7+BM7+BQ7+BW7+CC7+CE7+CK7+CQ7+CS7+CY7+DC7+DG7+DK7+DM7+DQ7+DS7</f>
        <v>13</v>
      </c>
    </row>
    <row r="8" spans="1:124" ht="32.25" thickBot="1">
      <c r="A8" s="29" t="s">
        <v>10</v>
      </c>
      <c r="B8" s="123">
        <v>0</v>
      </c>
      <c r="C8" s="27">
        <v>18584.6</v>
      </c>
      <c r="D8" s="54">
        <v>9750.2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18315.752</v>
      </c>
      <c r="K8" s="59">
        <v>9750.287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18348.8</v>
      </c>
      <c r="W8" s="65">
        <v>1.7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3642.3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2090.2</v>
      </c>
      <c r="AM8" s="106">
        <v>2149.1</v>
      </c>
      <c r="AN8" s="113">
        <f>AL8/AM8</f>
        <v>0.9725931785398538</v>
      </c>
      <c r="AO8" s="74" t="s">
        <v>5</v>
      </c>
      <c r="AP8" s="80">
        <v>1</v>
      </c>
      <c r="AQ8" s="126">
        <v>9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18348.8</v>
      </c>
      <c r="BG8" s="56">
        <v>10879.1</v>
      </c>
      <c r="BH8" s="25">
        <f>BG8/BF8</f>
        <v>0.5929052581095222</v>
      </c>
      <c r="BI8" s="74">
        <v>0</v>
      </c>
      <c r="BJ8" s="59">
        <v>4501.6</v>
      </c>
      <c r="BK8" s="59">
        <v>7348.9</v>
      </c>
      <c r="BL8" s="72">
        <f>BJ8/BK8</f>
        <v>0.6125542598211978</v>
      </c>
      <c r="BM8" s="74">
        <v>-1</v>
      </c>
      <c r="BN8" s="27">
        <v>5521.8</v>
      </c>
      <c r="BO8" s="27">
        <v>5664.5</v>
      </c>
      <c r="BP8" s="72">
        <f>BN8/BO8</f>
        <v>0.9748080148291994</v>
      </c>
      <c r="BQ8" s="95">
        <v>0</v>
      </c>
      <c r="BR8" s="59">
        <v>8727.8</v>
      </c>
      <c r="BS8" s="66">
        <v>0</v>
      </c>
      <c r="BT8" s="66">
        <v>8561.7</v>
      </c>
      <c r="BU8" s="66">
        <v>0</v>
      </c>
      <c r="BV8" s="28">
        <v>0</v>
      </c>
      <c r="BW8" s="95">
        <v>1</v>
      </c>
      <c r="BX8" s="76">
        <v>11911.8</v>
      </c>
      <c r="BY8" s="56">
        <v>2040.1</v>
      </c>
      <c r="BZ8" s="66">
        <v>2507</v>
      </c>
      <c r="CA8" s="66">
        <v>1889.9</v>
      </c>
      <c r="CB8" s="28">
        <f>BX8/((BY8+BZ8+CA8)/3)</f>
        <v>5.5515612863135</v>
      </c>
      <c r="CC8" s="92">
        <v>0</v>
      </c>
      <c r="CD8" s="61">
        <v>0</v>
      </c>
      <c r="CE8" s="96">
        <v>0</v>
      </c>
      <c r="CF8" s="136">
        <v>499.9</v>
      </c>
      <c r="CG8" s="56">
        <v>18348.8</v>
      </c>
      <c r="CH8" s="136">
        <v>312.3</v>
      </c>
      <c r="CI8" s="144">
        <v>15121.4</v>
      </c>
      <c r="CJ8" s="145">
        <f>(CF8/CG8)/(CH8/CI8)</f>
        <v>1.3191539655487639</v>
      </c>
      <c r="CK8" s="146">
        <v>0</v>
      </c>
      <c r="CL8" s="64">
        <v>0</v>
      </c>
      <c r="CM8" s="56">
        <v>8834.4</v>
      </c>
      <c r="CN8" s="62">
        <v>0</v>
      </c>
      <c r="CO8" s="27">
        <v>8719.5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>
        <v>2138.3</v>
      </c>
      <c r="DA8" s="86">
        <v>1191</v>
      </c>
      <c r="DB8" s="92">
        <f>CZ8/DA8</f>
        <v>1.7953820319059615</v>
      </c>
      <c r="DC8" s="67">
        <v>-2</v>
      </c>
      <c r="DD8" s="146">
        <v>0</v>
      </c>
      <c r="DE8" s="146">
        <v>0</v>
      </c>
      <c r="DF8" s="149" t="e">
        <f>DD8/DE8</f>
        <v>#DIV/0!</v>
      </c>
      <c r="DG8" s="152">
        <v>1</v>
      </c>
      <c r="DH8" s="71">
        <v>7248.4</v>
      </c>
      <c r="DI8" s="71">
        <v>7358.6</v>
      </c>
      <c r="DJ8" s="132">
        <f>DH8/DI8</f>
        <v>0.985024325279265</v>
      </c>
      <c r="DK8" s="71">
        <v>1</v>
      </c>
      <c r="DL8" s="85"/>
      <c r="DM8" s="50">
        <v>0</v>
      </c>
      <c r="DN8" s="152">
        <v>19482.5</v>
      </c>
      <c r="DO8" s="152">
        <v>19482.5</v>
      </c>
      <c r="DP8" s="150">
        <f>DN8/DO8</f>
        <v>1</v>
      </c>
      <c r="DQ8" s="150">
        <v>1</v>
      </c>
      <c r="DR8" s="86">
        <v>0</v>
      </c>
      <c r="DS8" s="71">
        <v>1</v>
      </c>
      <c r="DT8" s="97">
        <f>H8+O8+T8+Z8+AF8+AK8+AP8+AS8+AZ8+BE8+BI8+BM8+BQ8+BW8+CC8+CE8+CK8+CQ8+CS8+CY8+DC8+DG8+DK8+DM8+DQ8+DS8</f>
        <v>12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9"/>
      <c r="BG9" s="130"/>
      <c r="BX9" s="128"/>
      <c r="BY9" s="5"/>
      <c r="BZ9" s="5"/>
      <c r="CA9" s="5"/>
      <c r="CF9" s="131"/>
      <c r="CG9" s="5"/>
      <c r="CH9" s="127"/>
      <c r="CI9" s="5"/>
      <c r="CM9" s="10"/>
      <c r="DN9" s="97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1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1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1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1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1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1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1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1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1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1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1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1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1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1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1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1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1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1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1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1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1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1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1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1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1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1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1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1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1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1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1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1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1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1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1"/>
      <c r="CG44" s="5"/>
      <c r="CH44" s="5"/>
      <c r="CI44" s="108"/>
      <c r="CM44" s="10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2016-02-11T07:24:49Z</cp:lastPrinted>
  <dcterms:created xsi:type="dcterms:W3CDTF">2009-01-27T10:52:16Z</dcterms:created>
  <dcterms:modified xsi:type="dcterms:W3CDTF">2017-02-15T12:47:18Z</dcterms:modified>
  <cp:category/>
  <cp:version/>
  <cp:contentType/>
  <cp:contentStatus/>
</cp:coreProperties>
</file>