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<sst xmlns="http://schemas.openxmlformats.org/spreadsheetml/2006/main" count="81" uniqueCount="63">
  <si>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</si>
  <si>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</si>
  <si>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</si>
  <si>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</si>
  <si>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</si>
  <si>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</si>
  <si>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</si>
  <si>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</si>
  <si>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</si>
  <si>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</si>
  <si>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</si>
  <si>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</si>
  <si>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</si>
  <si>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</si>
  <si>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</si>
  <si>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</si>
  <si>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</si>
  <si>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</si>
  <si>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</si>
  <si>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</si>
  <si>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</si>
  <si>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</si>
  <si>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</si>
  <si>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</si>
  <si>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</si>
  <si>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</si>
  <si>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</si>
  <si>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</si>
  <si>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</si>
  <si>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</si>
  <si>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</si>
  <si>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</si>
  <si>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</si>
  <si>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</si>
  <si>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</si>
  <si>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</si>
  <si>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</si>
  <si>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</si>
  <si>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</si>
  <si>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</si>
  <si>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</si>
  <si>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</si>
  <si>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</si>
  <si>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</si>
  <si>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</si>
  <si>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</si>
  <si>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</si>
  <si>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</si>
  <si>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</si>
  <si>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</si>
  <si>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</si>
  <si>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</si>
  <si>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</si>
  <si>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</si>
  <si>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</si>
  <si>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</si>
  <si>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</si>
  <si>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</si>
  <si>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</si>
  <si>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</si>
  <si>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</si>
  <si>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направлениями деятельности, в том числе для целей подготовки Доклада о результатах и основных направлениях деятельности, (далее - управленческий и (или) аналитический учет) 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</si>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</sst>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178" fontId="2" fillId="34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AQ5" sqref="AQ5"/>
    </sheetView>
  </sheetViews>
  <sheetFormatPr defaultColWidth="9.00390625" defaultRowHeight="12.75"/>
  <cols>
    <col min="1" max="1" width="38.875" style="1" customWidth="1"/>
    <col min="2" max="2" width="0.12890625" style="1" customWidth="1"/>
    <col min="3" max="3" width="18.375" style="1" hidden="1" customWidth="1"/>
    <col min="4" max="4" width="0.2421875" style="1" customWidth="1"/>
    <col min="5" max="5" width="8.375" style="1" hidden="1" customWidth="1"/>
    <col min="6" max="6" width="11.25390625" style="1" hidden="1" customWidth="1"/>
    <col min="7" max="7" width="8.625" style="1" customWidth="1"/>
    <col min="8" max="8" width="13.75390625" style="1" hidden="1" customWidth="1"/>
    <col min="9" max="9" width="14.625" style="1" hidden="1" customWidth="1"/>
    <col min="10" max="10" width="13.375" style="1" hidden="1" customWidth="1"/>
    <col min="11" max="11" width="9.875" style="1" customWidth="1"/>
    <col min="12" max="12" width="11.25390625" style="1" hidden="1" customWidth="1"/>
    <col min="13" max="13" width="12.75390625" style="1" hidden="1" customWidth="1"/>
    <col min="14" max="14" width="10.75390625" style="1" hidden="1" customWidth="1"/>
    <col min="15" max="15" width="13.625" style="1" customWidth="1"/>
    <col min="16" max="16" width="11.875" style="1" hidden="1" customWidth="1"/>
    <col min="17" max="17" width="13.125" style="1" customWidth="1"/>
    <col min="18" max="18" width="0.2421875" style="1" customWidth="1"/>
    <col min="19" max="19" width="10.75390625" style="1" hidden="1" customWidth="1"/>
    <col min="20" max="20" width="10.00390625" style="1" hidden="1" customWidth="1"/>
    <col min="21" max="21" width="14.25390625" style="1" customWidth="1"/>
    <col min="22" max="22" width="0.12890625" style="1" customWidth="1"/>
    <col min="23" max="23" width="12.375" style="1" hidden="1" customWidth="1"/>
    <col min="24" max="24" width="10.375" style="1" hidden="1" customWidth="1"/>
    <col min="25" max="25" width="8.125" style="1" hidden="1" customWidth="1"/>
    <col min="26" max="26" width="10.875" style="1" hidden="1" customWidth="1"/>
    <col min="27" max="27" width="10.625" style="1" hidden="1" customWidth="1"/>
    <col min="28" max="28" width="15.875" style="1" customWidth="1"/>
    <col min="29" max="29" width="0.37109375" style="1" customWidth="1"/>
    <col min="30" max="30" width="17.75390625" style="1" hidden="1" customWidth="1"/>
    <col min="31" max="31" width="9.625" style="1" hidden="1" customWidth="1"/>
    <col min="32" max="32" width="6.625" style="1" customWidth="1"/>
    <col min="33" max="33" width="13.375" style="1" hidden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7" width="12.125" style="1" hidden="1" customWidth="1"/>
    <col min="38" max="38" width="16.875" style="1" hidden="1" customWidth="1"/>
    <col min="39" max="39" width="13.375" style="1" customWidth="1"/>
    <col min="40" max="40" width="11.875" style="1" hidden="1" customWidth="1"/>
    <col min="41" max="41" width="12.25390625" style="1" hidden="1" customWidth="1"/>
    <col min="42" max="42" width="13.25390625" style="1" hidden="1" customWidth="1"/>
    <col min="43" max="43" width="11.75390625" style="1" customWidth="1"/>
    <col min="44" max="44" width="11.375" style="1" hidden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2.75390625" style="1" hidden="1" customWidth="1"/>
    <col min="49" max="49" width="14.125" style="1" hidden="1" customWidth="1"/>
    <col min="50" max="50" width="24.25390625" style="1" customWidth="1"/>
    <col min="51" max="51" width="11.125" style="1" hidden="1" customWidth="1"/>
    <col min="52" max="52" width="8.125" style="1" hidden="1" customWidth="1"/>
    <col min="53" max="53" width="17.625" style="1" customWidth="1"/>
    <col min="54" max="54" width="22.875" style="1" hidden="1" customWidth="1"/>
    <col min="55" max="55" width="8.75390625" style="1" customWidth="1"/>
    <col min="56" max="56" width="9.625" style="1" hidden="1" customWidth="1"/>
    <col min="57" max="57" width="18.25390625" style="1" customWidth="1"/>
    <col min="58" max="58" width="0.37109375" style="1" customWidth="1"/>
    <col min="59" max="59" width="9.625" style="1" hidden="1" customWidth="1"/>
    <col min="60" max="60" width="10.25390625" style="1" hidden="1" customWidth="1"/>
    <col min="61" max="16384" width="9.125" style="1" customWidth="1"/>
  </cols>
  <sheetData>
    <row r="1" spans="1:50" ht="47.25" customHeight="1" thickBot="1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61" ht="15.75" customHeight="1" thickBot="1">
      <c r="A2" s="3"/>
      <c r="B2" s="48" t="s">
        <v>53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1" t="s">
        <v>47</v>
      </c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32"/>
      <c r="BA2" s="57" t="s">
        <v>48</v>
      </c>
      <c r="BB2" s="58"/>
      <c r="BC2" s="58"/>
      <c r="BD2" s="58"/>
      <c r="BE2" s="59"/>
      <c r="BF2" s="61"/>
      <c r="BG2" s="61"/>
      <c r="BH2" s="61"/>
      <c r="BI2" s="62"/>
    </row>
    <row r="3" spans="1:61" ht="192" customHeight="1">
      <c r="A3" s="24" t="s">
        <v>0</v>
      </c>
      <c r="B3" s="26" t="s">
        <v>52</v>
      </c>
      <c r="C3" s="25"/>
      <c r="D3" s="47" t="s">
        <v>3</v>
      </c>
      <c r="E3" s="47"/>
      <c r="F3" s="47"/>
      <c r="G3" s="47"/>
      <c r="H3" s="47" t="s">
        <v>8</v>
      </c>
      <c r="I3" s="47"/>
      <c r="J3" s="47"/>
      <c r="K3" s="47"/>
      <c r="L3" s="47" t="s">
        <v>12</v>
      </c>
      <c r="M3" s="47"/>
      <c r="N3" s="47"/>
      <c r="O3" s="47"/>
      <c r="P3" s="43" t="s">
        <v>14</v>
      </c>
      <c r="Q3" s="44"/>
      <c r="R3" s="45" t="s">
        <v>15</v>
      </c>
      <c r="S3" s="46"/>
      <c r="T3" s="46"/>
      <c r="U3" s="46"/>
      <c r="V3" s="42" t="s">
        <v>19</v>
      </c>
      <c r="W3" s="42"/>
      <c r="X3" s="42"/>
      <c r="Y3" s="42"/>
      <c r="Z3" s="42"/>
      <c r="AA3" s="42"/>
      <c r="AB3" s="42"/>
      <c r="AC3" s="45" t="s">
        <v>20</v>
      </c>
      <c r="AD3" s="46"/>
      <c r="AE3" s="46"/>
      <c r="AF3" s="46"/>
      <c r="AG3" s="55" t="s">
        <v>36</v>
      </c>
      <c r="AH3" s="55"/>
      <c r="AI3" s="55"/>
      <c r="AJ3" s="55"/>
      <c r="AK3" s="55"/>
      <c r="AL3" s="55"/>
      <c r="AM3" s="55"/>
      <c r="AN3" s="63" t="s">
        <v>49</v>
      </c>
      <c r="AO3" s="64"/>
      <c r="AP3" s="64"/>
      <c r="AQ3" s="65"/>
      <c r="AR3" s="52" t="s">
        <v>50</v>
      </c>
      <c r="AS3" s="53"/>
      <c r="AT3" s="53"/>
      <c r="AU3" s="53"/>
      <c r="AV3" s="53"/>
      <c r="AW3" s="53"/>
      <c r="AX3" s="53"/>
      <c r="AY3" s="54" t="s">
        <v>40</v>
      </c>
      <c r="AZ3" s="56"/>
      <c r="BA3" s="54"/>
      <c r="BB3" s="54" t="s">
        <v>42</v>
      </c>
      <c r="BC3" s="54"/>
      <c r="BD3" s="54" t="s">
        <v>51</v>
      </c>
      <c r="BE3" s="54"/>
      <c r="BF3" s="60" t="s">
        <v>44</v>
      </c>
      <c r="BG3" s="60"/>
      <c r="BH3" s="60"/>
      <c r="BI3" s="60"/>
    </row>
    <row r="4" spans="1:61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59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55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54</v>
      </c>
      <c r="W4" s="21" t="s">
        <v>56</v>
      </c>
      <c r="X4" s="21" t="s">
        <v>58</v>
      </c>
      <c r="Y4" s="21" t="s">
        <v>60</v>
      </c>
      <c r="Z4" s="31" t="s">
        <v>39</v>
      </c>
      <c r="AA4" s="37" t="s">
        <v>10</v>
      </c>
      <c r="AB4" s="21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20" t="s">
        <v>41</v>
      </c>
      <c r="AZ4" s="4" t="s">
        <v>10</v>
      </c>
      <c r="BA4" s="4" t="s">
        <v>17</v>
      </c>
      <c r="BB4" s="4" t="s">
        <v>61</v>
      </c>
      <c r="BC4" s="4" t="s">
        <v>17</v>
      </c>
      <c r="BD4" s="4" t="s">
        <v>43</v>
      </c>
      <c r="BE4" s="4" t="s">
        <v>17</v>
      </c>
      <c r="BF4" s="39" t="s">
        <v>45</v>
      </c>
      <c r="BG4" s="37" t="s">
        <v>46</v>
      </c>
      <c r="BH4" s="37" t="s">
        <v>10</v>
      </c>
      <c r="BI4" s="37" t="s">
        <v>17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115737.52</v>
      </c>
      <c r="I5" s="5">
        <v>115737.52</v>
      </c>
      <c r="J5" s="15">
        <f>(H5/I5)*100</f>
        <v>100</v>
      </c>
      <c r="K5" s="5">
        <v>1</v>
      </c>
      <c r="L5" s="34">
        <v>0</v>
      </c>
      <c r="M5" s="29">
        <v>0</v>
      </c>
      <c r="N5" s="15" t="e">
        <f>(L5/M5)*100</f>
        <v>#DIV/0!</v>
      </c>
      <c r="O5" s="23">
        <v>1</v>
      </c>
      <c r="P5" s="18">
        <v>0</v>
      </c>
      <c r="Q5" s="5">
        <v>1</v>
      </c>
      <c r="R5" s="18">
        <v>0</v>
      </c>
      <c r="S5" s="5">
        <v>115737.52</v>
      </c>
      <c r="T5" s="15">
        <f>100*R5/S5</f>
        <v>0</v>
      </c>
      <c r="U5" s="5">
        <v>1</v>
      </c>
      <c r="V5" s="16">
        <v>27988.3</v>
      </c>
      <c r="W5" s="16">
        <v>32394.6</v>
      </c>
      <c r="X5" s="33">
        <v>20890.52</v>
      </c>
      <c r="Y5" s="33">
        <v>34251.92</v>
      </c>
      <c r="Z5" s="5">
        <v>115737.52</v>
      </c>
      <c r="AA5" s="33">
        <f>X5/Z5*100</f>
        <v>18.04991155849892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59217.8</v>
      </c>
      <c r="AO5" s="5">
        <v>58979.5</v>
      </c>
      <c r="AP5" s="15">
        <f>100*(AN5-AO5)/AN5</f>
        <v>0.40241278804684216</v>
      </c>
      <c r="AQ5" s="11">
        <v>1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>
        <v>1</v>
      </c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0</v>
      </c>
      <c r="BG5" s="38">
        <v>115525.34</v>
      </c>
      <c r="BH5" s="40">
        <f>100*BF5/BG5</f>
        <v>0</v>
      </c>
      <c r="BI5" s="38">
        <v>1</v>
      </c>
    </row>
    <row r="6" spans="1:61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47844.78</v>
      </c>
      <c r="I6" s="5">
        <v>47844.78</v>
      </c>
      <c r="J6" s="15">
        <f>(H6/I6)*100</f>
        <v>100</v>
      </c>
      <c r="K6" s="5">
        <v>1</v>
      </c>
      <c r="L6" s="34">
        <v>4688.69</v>
      </c>
      <c r="M6" s="34">
        <v>4688.69</v>
      </c>
      <c r="N6" s="15">
        <f>(L6/M6)*100</f>
        <v>100</v>
      </c>
      <c r="O6" s="23">
        <v>1</v>
      </c>
      <c r="P6" s="18">
        <v>0</v>
      </c>
      <c r="Q6" s="5">
        <v>1</v>
      </c>
      <c r="R6" s="18">
        <v>0</v>
      </c>
      <c r="S6" s="5">
        <v>47844.78</v>
      </c>
      <c r="T6" s="15">
        <f>100*R6/S6</f>
        <v>0</v>
      </c>
      <c r="U6" s="5">
        <v>1</v>
      </c>
      <c r="V6" s="16">
        <v>12814.1</v>
      </c>
      <c r="W6" s="16">
        <v>11104.5</v>
      </c>
      <c r="X6" s="33">
        <v>9540.76</v>
      </c>
      <c r="Y6" s="33">
        <v>12826.93</v>
      </c>
      <c r="Z6" s="5">
        <v>47844.78</v>
      </c>
      <c r="AA6" s="33">
        <f>X6/Z6*100</f>
        <v>19.941067761206135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4946</v>
      </c>
      <c r="AO6" s="5">
        <v>4943</v>
      </c>
      <c r="AP6" s="15">
        <f>100*(AN6-AO6)/AN6</f>
        <v>0.0606550748079256</v>
      </c>
      <c r="AQ6" s="5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>
        <v>1</v>
      </c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0.02</v>
      </c>
      <c r="BG6" s="38">
        <v>46286.29</v>
      </c>
      <c r="BH6" s="40">
        <f>100*BF6/BG6</f>
        <v>4.3209339093714356E-05</v>
      </c>
      <c r="BI6" s="38">
        <v>1</v>
      </c>
    </row>
    <row r="7" spans="1:61" ht="24" customHeight="1">
      <c r="A7" s="27" t="s">
        <v>57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108953.22</v>
      </c>
      <c r="I7" s="17">
        <v>108953.22</v>
      </c>
      <c r="J7" s="29">
        <f>(H7/I7)*100</f>
        <v>100</v>
      </c>
      <c r="K7" s="17">
        <v>1</v>
      </c>
      <c r="L7" s="34">
        <v>5430.8</v>
      </c>
      <c r="M7" s="29">
        <v>5430.8</v>
      </c>
      <c r="N7" s="29">
        <f>(L7/M7)*100</f>
        <v>100</v>
      </c>
      <c r="O7" s="30">
        <v>1</v>
      </c>
      <c r="P7" s="18">
        <v>0</v>
      </c>
      <c r="Q7" s="17">
        <v>1</v>
      </c>
      <c r="R7" s="18">
        <v>0</v>
      </c>
      <c r="S7" s="17">
        <v>108953.22</v>
      </c>
      <c r="T7" s="29">
        <f>100*R7/S7</f>
        <v>0</v>
      </c>
      <c r="U7" s="17">
        <v>1</v>
      </c>
      <c r="V7" s="16">
        <v>11167.7</v>
      </c>
      <c r="W7" s="16">
        <v>18493.2</v>
      </c>
      <c r="X7" s="33">
        <v>34973.31</v>
      </c>
      <c r="Y7" s="33">
        <v>41393.94</v>
      </c>
      <c r="Z7" s="17">
        <v>108953.22</v>
      </c>
      <c r="AA7" s="33">
        <f>X7/Z7*100</f>
        <v>32.0993817346564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71348.5</v>
      </c>
      <c r="AO7" s="5">
        <v>70677.2</v>
      </c>
      <c r="AP7" s="15">
        <f>100*(AN7-AO7)/AN7</f>
        <v>0.9408747205617538</v>
      </c>
      <c r="AQ7" s="5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>
        <v>1</v>
      </c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0.002</v>
      </c>
      <c r="BG7" s="38">
        <v>106028.15</v>
      </c>
      <c r="BH7" s="40">
        <f>100*BF7/BG7</f>
        <v>1.8862915178657745E-06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AC3:AF3"/>
    <mergeCell ref="BD3:BE3"/>
    <mergeCell ref="AG3:AM3"/>
    <mergeCell ref="AY3:BA3"/>
    <mergeCell ref="BA2:BC2"/>
    <mergeCell ref="BD2:BE2"/>
    <mergeCell ref="BF3:BI3"/>
    <mergeCell ref="BB3:BC3"/>
    <mergeCell ref="BF2:BI2"/>
    <mergeCell ref="AN3:AQ3"/>
    <mergeCell ref="V2:AM2"/>
    <mergeCell ref="A1:AX1"/>
    <mergeCell ref="V3:AB3"/>
    <mergeCell ref="P3:Q3"/>
    <mergeCell ref="R3:U3"/>
    <mergeCell ref="D3:G3"/>
    <mergeCell ref="B2:U2"/>
    <mergeCell ref="H3:K3"/>
    <mergeCell ref="L3:O3"/>
    <mergeCell ref="AN2:AX2"/>
    <mergeCell ref="AR3:AX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2020-05-12T06:42:21Z</dcterms:modified>
  <cp:category/>
  <cp:version/>
  <cp:contentType/>
  <cp:contentStatus/>
</cp:coreProperties>
</file>