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<sst xmlns="http://schemas.openxmlformats.org/spreadsheetml/2006/main" count="200" uniqueCount="117">
  <si>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</si>
  <si>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</si>
  <si>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</si>
  <si>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</si>
  <si>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</si>
  <si>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</si>
  <si>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</si>
  <si>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</si>
  <si>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</si>
  <si>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</si>
  <si>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</si>
  <si>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</si>
  <si>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</si>
  <si>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</si>
  <si>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</si>
  <si>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</si>
  <si>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</si>
  <si>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</si>
  <si>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</si>
  <si>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</si>
  <si>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</si>
  <si>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</si>
  <si>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</si>
  <si>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</si>
  <si>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</si>
  <si>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</si>
  <si>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</si>
  <si>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</si>
  <si>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</si>
  <si>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</si>
  <si>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</si>
  <si>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</si>
  <si>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</si>
  <si>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</si>
  <si>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</si>
  <si>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</si>
  <si>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</si>
  <si>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</si>
  <si>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</si>
  <si>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</si>
  <si>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</si>
  <si>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</si>
  <si>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</si>
  <si>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</si>
  <si>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</si>
  <si>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</si>
  <si>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</si>
  <si>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</si>
  <si>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</si>
  <si>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</si>
  <si>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</si>
  <si>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</si>
  <si>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</si>
  <si>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</si>
  <si>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</si>
  <si>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</si>
  <si>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</si>
  <si>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</si>
  <si>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</si>
  <si>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</si>
  <si>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</si>
  <si>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</si>
  <si>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</si>
  <si>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</si>
  <si>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</si>
  <si>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</si>
  <si>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</si>
  <si>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</si>
  <si>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</si>
  <si>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</si>
  <si>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</si>
  <si>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</si>
  <si>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</si>
  <si>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</si>
  <si>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</si>
  <si>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</si>
  <si>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</si>
  <si>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</si>
  <si>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</si>
  <si>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</si>
  <si>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</si>
  <si>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</si>
  <si>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</si>
  <si>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</si>
  <si>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</si>
  <si>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</si>
  <si>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</si>
  <si>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</si>
  <si>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</si>
  <si>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</si>
  <si>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</si>
  <si>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</si>
  <si>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</si>
  <si>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</si>
  <si>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</si>
  <si>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</si>
  <si>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</si>
  <si>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</si>
  <si>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</si>
  <si>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</si>
  <si>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</si>
  <si>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</si>
  <si>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</si>
  <si>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</si>
  <si>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</si>
  <si>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</si>
  <si>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</si>
  <si>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</si>
  <si>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</si>
  <si>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</si>
  <si>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</si>
  <si>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</si>
  <si>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</si>
  <si>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</si>
  <si>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</si>
  <si>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Исполнение бюджета по расходам  на конец отчетного периода ,  (Б)</t>
  </si>
  <si>
    <t>Оценка  качества   организации    бюджетного процесса  поселений района  за   1 квартал 2018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</si>
</sst>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3" fillId="36" borderId="10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6"/>
  <sheetViews>
    <sheetView tabSelected="1" zoomScalePageLayoutView="0" workbookViewId="0" topLeftCell="A1">
      <pane xSplit="1" ySplit="3" topLeftCell="B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P49" sqref="DP49"/>
    </sheetView>
  </sheetViews>
  <sheetFormatPr defaultColWidth="9.00390625" defaultRowHeight="12.75"/>
  <cols>
    <col min="1" max="1" width="25.375" style="0" customWidth="1"/>
    <col min="2" max="2" width="11.375" style="0" hidden="1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0.37109375" style="0" customWidth="1"/>
    <col min="10" max="12" width="12.625" style="0" hidden="1" customWidth="1"/>
    <col min="13" max="14" width="9.25390625" style="9" hidden="1" customWidth="1"/>
    <col min="15" max="15" width="10.00390625" style="8" customWidth="1"/>
    <col min="16" max="16" width="11.25390625" style="0" hidden="1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14.625" style="6" hidden="1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7" width="0.2421875" style="0" customWidth="1"/>
    <col min="28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12890625" style="0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0.12890625" style="0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8.875" style="8" customWidth="1"/>
    <col min="43" max="43" width="16.625" style="0" hidden="1" customWidth="1"/>
    <col min="44" max="44" width="9.125" style="0" hidden="1" customWidth="1"/>
    <col min="45" max="45" width="12.0039062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9.125" style="0" hidden="1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00390625" style="8" customWidth="1"/>
    <col min="58" max="58" width="11.75390625" style="0" hidden="1" customWidth="1"/>
    <col min="59" max="59" width="12.75390625" style="0" hidden="1" customWidth="1"/>
    <col min="60" max="60" width="9.25390625" style="4" hidden="1" customWidth="1"/>
    <col min="61" max="61" width="9.375" style="8" customWidth="1"/>
    <col min="62" max="62" width="0.2421875" style="0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12890625" style="10" customWidth="1"/>
    <col min="67" max="67" width="12.875" style="10" hidden="1" customWidth="1"/>
    <col min="68" max="69" width="9.125" style="0" hidden="1" customWidth="1"/>
    <col min="70" max="70" width="0.2421875" style="0" customWidth="1"/>
    <col min="71" max="73" width="14.00390625" style="0" hidden="1" customWidth="1"/>
    <col min="74" max="74" width="9.125" style="0" hidden="1" customWidth="1"/>
    <col min="75" max="75" width="9.00390625" style="0" customWidth="1"/>
    <col min="76" max="76" width="13.375" style="0" hidden="1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625" style="0" customWidth="1"/>
    <col min="82" max="82" width="8.625" style="0" hidden="1" customWidth="1"/>
    <col min="83" max="83" width="8.625" style="0" customWidth="1"/>
    <col min="84" max="84" width="13.00390625" style="0" hidden="1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89" max="89" width="9.00390625" style="0" customWidth="1"/>
    <col min="90" max="90" width="9.125" style="0" hidden="1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5" max="95" width="8.875" style="0" customWidth="1"/>
    <col min="96" max="96" width="11.625" style="0" hidden="1" customWidth="1"/>
    <col min="97" max="97" width="9.875" style="0" customWidth="1"/>
    <col min="98" max="98" width="9.125" style="0" hidden="1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4" max="104" width="0.12890625" style="0" customWidth="1"/>
    <col min="105" max="106" width="9.125" style="0" hidden="1" customWidth="1"/>
    <col min="107" max="107" width="9.125" style="0" customWidth="1"/>
    <col min="108" max="108" width="0.2421875" style="0" customWidth="1"/>
    <col min="109" max="109" width="9.125" style="0" hidden="1" customWidth="1"/>
    <col min="110" max="110" width="11.875" style="0" hidden="1" customWidth="1"/>
    <col min="111" max="111" width="7.00390625" style="0" customWidth="1"/>
    <col min="112" max="112" width="0.12890625" style="0" customWidth="1"/>
    <col min="113" max="113" width="9.875" style="0" hidden="1" customWidth="1"/>
    <col min="114" max="114" width="9.25390625" style="0" hidden="1" customWidth="1"/>
    <col min="115" max="115" width="7.375" style="0" customWidth="1"/>
    <col min="116" max="116" width="13.125" style="0" hidden="1" customWidth="1"/>
    <col min="117" max="117" width="7.00390625" style="0" customWidth="1"/>
    <col min="118" max="119" width="7.375" style="0" hidden="1" customWidth="1"/>
    <col min="120" max="120" width="8.25390625" style="0" hidden="1" customWidth="1"/>
    <col min="121" max="121" width="7.375" style="0" customWidth="1"/>
    <col min="122" max="122" width="0.12890625" style="0" customWidth="1"/>
    <col min="123" max="123" width="11.125" style="0" customWidth="1"/>
  </cols>
  <sheetData>
    <row r="1" spans="1:170" s="11" customFormat="1" ht="12.75">
      <c r="A1" s="156" t="s">
        <v>116</v>
      </c>
      <c r="B1" s="156"/>
      <c r="C1" s="156"/>
      <c r="D1" s="156"/>
      <c r="E1" s="156"/>
      <c r="F1" s="156"/>
      <c r="G1" s="156"/>
      <c r="H1" s="156"/>
      <c r="I1" s="12"/>
      <c r="J1" s="12"/>
      <c r="K1" s="12"/>
      <c r="L1" s="12"/>
      <c r="M1" s="117"/>
      <c r="N1" s="117"/>
      <c r="O1" s="114"/>
      <c r="P1" s="12"/>
      <c r="Q1" s="12"/>
      <c r="R1" s="115"/>
      <c r="S1" s="115"/>
      <c r="T1" s="114"/>
      <c r="U1" s="118"/>
      <c r="V1" s="12"/>
      <c r="W1" s="12"/>
      <c r="X1" s="117"/>
      <c r="Y1" s="117"/>
      <c r="Z1" s="114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4"/>
      <c r="AL1" s="12"/>
      <c r="AM1" s="12"/>
      <c r="AN1" s="14"/>
      <c r="AO1" s="12"/>
      <c r="AP1" s="114"/>
      <c r="AQ1" s="12"/>
      <c r="AR1" s="12"/>
      <c r="AS1" s="12"/>
      <c r="AT1" s="12"/>
      <c r="AU1" s="12"/>
      <c r="AV1" s="12"/>
      <c r="AW1" s="12"/>
      <c r="AX1" s="12"/>
      <c r="AY1" s="12"/>
      <c r="AZ1" s="114"/>
      <c r="BA1" s="12"/>
      <c r="BB1" s="12"/>
      <c r="BC1" s="12"/>
      <c r="BD1" s="115"/>
      <c r="BE1" s="114"/>
      <c r="BF1" s="12"/>
      <c r="BG1" s="12"/>
      <c r="BH1" s="115"/>
      <c r="BI1" s="114"/>
      <c r="BJ1" s="12"/>
      <c r="BK1" s="12"/>
      <c r="BL1" s="12"/>
      <c r="BM1" s="12"/>
      <c r="BN1" s="116"/>
      <c r="BO1" s="116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65" t="s">
        <v>0</v>
      </c>
      <c r="B2" s="158" t="s">
        <v>11</v>
      </c>
      <c r="C2" s="158"/>
      <c r="D2" s="158"/>
      <c r="E2" s="158"/>
      <c r="F2" s="158"/>
      <c r="G2" s="158"/>
      <c r="H2" s="158"/>
      <c r="I2" s="158" t="s">
        <v>12</v>
      </c>
      <c r="J2" s="158"/>
      <c r="K2" s="158"/>
      <c r="L2" s="158"/>
      <c r="M2" s="158"/>
      <c r="N2" s="158"/>
      <c r="O2" s="158"/>
      <c r="P2" s="158" t="s">
        <v>21</v>
      </c>
      <c r="Q2" s="158"/>
      <c r="R2" s="158"/>
      <c r="S2" s="158"/>
      <c r="T2" s="158"/>
      <c r="U2" s="159" t="s">
        <v>26</v>
      </c>
      <c r="V2" s="159"/>
      <c r="W2" s="159"/>
      <c r="X2" s="159"/>
      <c r="Y2" s="159"/>
      <c r="Z2" s="159"/>
      <c r="AA2" s="158" t="s">
        <v>27</v>
      </c>
      <c r="AB2" s="158"/>
      <c r="AC2" s="158"/>
      <c r="AD2" s="158"/>
      <c r="AE2" s="158"/>
      <c r="AF2" s="158"/>
      <c r="AG2" s="159" t="s">
        <v>32</v>
      </c>
      <c r="AH2" s="159"/>
      <c r="AI2" s="159"/>
      <c r="AJ2" s="159"/>
      <c r="AK2" s="159"/>
      <c r="AL2" s="157" t="s">
        <v>35</v>
      </c>
      <c r="AM2" s="157"/>
      <c r="AN2" s="157"/>
      <c r="AO2" s="157"/>
      <c r="AP2" s="157"/>
      <c r="AQ2" s="159" t="s">
        <v>37</v>
      </c>
      <c r="AR2" s="159"/>
      <c r="AS2" s="159"/>
      <c r="AT2" s="158" t="s">
        <v>38</v>
      </c>
      <c r="AU2" s="158"/>
      <c r="AV2" s="158"/>
      <c r="AW2" s="158"/>
      <c r="AX2" s="158"/>
      <c r="AY2" s="158"/>
      <c r="AZ2" s="158"/>
      <c r="BA2" s="158" t="s">
        <v>45</v>
      </c>
      <c r="BB2" s="158"/>
      <c r="BC2" s="158"/>
      <c r="BD2" s="158"/>
      <c r="BE2" s="158"/>
      <c r="BF2" s="167" t="s">
        <v>48</v>
      </c>
      <c r="BG2" s="167"/>
      <c r="BH2" s="167"/>
      <c r="BI2" s="167"/>
      <c r="BJ2" s="157" t="s">
        <v>106</v>
      </c>
      <c r="BK2" s="157"/>
      <c r="BL2" s="157"/>
      <c r="BM2" s="157"/>
      <c r="BN2" s="157" t="s">
        <v>51</v>
      </c>
      <c r="BO2" s="157"/>
      <c r="BP2" s="157"/>
      <c r="BQ2" s="157"/>
      <c r="BR2" s="157" t="s">
        <v>54</v>
      </c>
      <c r="BS2" s="157"/>
      <c r="BT2" s="157"/>
      <c r="BU2" s="157"/>
      <c r="BV2" s="157"/>
      <c r="BW2" s="157"/>
      <c r="BX2" s="159" t="s">
        <v>59</v>
      </c>
      <c r="BY2" s="159"/>
      <c r="BZ2" s="159"/>
      <c r="CA2" s="159"/>
      <c r="CB2" s="159"/>
      <c r="CC2" s="159"/>
      <c r="CD2" s="157" t="s">
        <v>60</v>
      </c>
      <c r="CE2" s="157"/>
      <c r="CF2" s="159" t="s">
        <v>62</v>
      </c>
      <c r="CG2" s="159"/>
      <c r="CH2" s="159"/>
      <c r="CI2" s="159"/>
      <c r="CJ2" s="159"/>
      <c r="CK2" s="159"/>
      <c r="CL2" s="159" t="s">
        <v>67</v>
      </c>
      <c r="CM2" s="159"/>
      <c r="CN2" s="159"/>
      <c r="CO2" s="159"/>
      <c r="CP2" s="159"/>
      <c r="CQ2" s="159"/>
      <c r="CR2" s="157" t="s">
        <v>72</v>
      </c>
      <c r="CS2" s="157"/>
      <c r="CT2" s="160" t="s">
        <v>77</v>
      </c>
      <c r="CU2" s="163"/>
      <c r="CV2" s="163"/>
      <c r="CW2" s="163"/>
      <c r="CX2" s="163"/>
      <c r="CY2" s="164"/>
      <c r="CZ2" s="160" t="s">
        <v>113</v>
      </c>
      <c r="DA2" s="163"/>
      <c r="DB2" s="163"/>
      <c r="DC2" s="164"/>
      <c r="DD2" s="153" t="s">
        <v>90</v>
      </c>
      <c r="DE2" s="168"/>
      <c r="DF2" s="168"/>
      <c r="DG2" s="169"/>
      <c r="DH2" s="160" t="s">
        <v>95</v>
      </c>
      <c r="DI2" s="161"/>
      <c r="DJ2" s="161"/>
      <c r="DK2" s="162"/>
      <c r="DL2" s="151" t="s">
        <v>96</v>
      </c>
      <c r="DM2" s="152"/>
      <c r="DN2" s="153" t="s">
        <v>99</v>
      </c>
      <c r="DO2" s="154"/>
      <c r="DP2" s="154"/>
      <c r="DQ2" s="155"/>
      <c r="DR2" s="159" t="s">
        <v>103</v>
      </c>
      <c r="DS2" s="159"/>
    </row>
    <row r="3" spans="1:123" s="2" customFormat="1" ht="177.75" customHeight="1">
      <c r="A3" s="166"/>
      <c r="B3" s="121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9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107</v>
      </c>
      <c r="BG3" s="31" t="s">
        <v>115</v>
      </c>
      <c r="BH3" s="30" t="s">
        <v>50</v>
      </c>
      <c r="BI3" s="31" t="s">
        <v>110</v>
      </c>
      <c r="BJ3" s="33" t="s">
        <v>112</v>
      </c>
      <c r="BK3" s="33" t="s">
        <v>89</v>
      </c>
      <c r="BL3" s="30" t="s">
        <v>50</v>
      </c>
      <c r="BM3" s="31" t="s">
        <v>111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9" t="s">
        <v>63</v>
      </c>
      <c r="CG3" s="119" t="s">
        <v>64</v>
      </c>
      <c r="CH3" s="119" t="s">
        <v>65</v>
      </c>
      <c r="CI3" s="119" t="s">
        <v>66</v>
      </c>
      <c r="CJ3" s="120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114</v>
      </c>
      <c r="DA3" s="31" t="s">
        <v>87</v>
      </c>
      <c r="DB3" s="30" t="s">
        <v>50</v>
      </c>
      <c r="DC3" s="31" t="s">
        <v>88</v>
      </c>
      <c r="DD3" s="142" t="s">
        <v>91</v>
      </c>
      <c r="DE3" s="142" t="s">
        <v>92</v>
      </c>
      <c r="DF3" s="143" t="s">
        <v>50</v>
      </c>
      <c r="DG3" s="142" t="s">
        <v>93</v>
      </c>
      <c r="DH3" s="31" t="s">
        <v>108</v>
      </c>
      <c r="DI3" s="31" t="s">
        <v>109</v>
      </c>
      <c r="DJ3" s="30" t="s">
        <v>50</v>
      </c>
      <c r="DK3" s="31" t="s">
        <v>94</v>
      </c>
      <c r="DL3" s="33" t="s">
        <v>97</v>
      </c>
      <c r="DM3" s="31" t="s">
        <v>98</v>
      </c>
      <c r="DN3" s="142" t="s">
        <v>100</v>
      </c>
      <c r="DO3" s="142" t="s">
        <v>101</v>
      </c>
      <c r="DP3" s="143" t="s">
        <v>50</v>
      </c>
      <c r="DQ3" s="142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22">
        <v>0</v>
      </c>
      <c r="C4" s="20">
        <v>763.3</v>
      </c>
      <c r="D4" s="17">
        <v>534.9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2319.98</v>
      </c>
      <c r="K4" s="20">
        <v>1136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650</v>
      </c>
      <c r="W4" s="25">
        <v>11.5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1125</v>
      </c>
      <c r="AH4" s="76">
        <v>1389</v>
      </c>
      <c r="AI4" s="23">
        <f>AG4/AH4</f>
        <v>0.8099352051835853</v>
      </c>
      <c r="AJ4" s="80" t="s">
        <v>5</v>
      </c>
      <c r="AK4" s="7">
        <v>1</v>
      </c>
      <c r="AL4" s="20">
        <v>207</v>
      </c>
      <c r="AM4" s="76">
        <v>868.7</v>
      </c>
      <c r="AN4" s="110">
        <f>AL4/AM4</f>
        <v>0.23828709566018186</v>
      </c>
      <c r="AO4" s="80" t="s">
        <v>5</v>
      </c>
      <c r="AP4" s="80">
        <v>1</v>
      </c>
      <c r="AQ4" s="123">
        <v>1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49</v>
      </c>
      <c r="BE4" s="80">
        <v>1</v>
      </c>
      <c r="BF4" s="22">
        <v>650</v>
      </c>
      <c r="BG4" s="22">
        <v>650</v>
      </c>
      <c r="BH4" s="25">
        <f>BG4/BF4</f>
        <v>1</v>
      </c>
      <c r="BI4" s="80">
        <v>1</v>
      </c>
      <c r="BJ4" s="20">
        <v>150.4</v>
      </c>
      <c r="BK4" s="20">
        <v>745.8</v>
      </c>
      <c r="BL4" s="73">
        <f>BJ4/BK4</f>
        <v>0.20166264414052026</v>
      </c>
      <c r="BM4" s="80">
        <v>0</v>
      </c>
      <c r="BN4" s="20">
        <v>228.4</v>
      </c>
      <c r="BO4" s="20"/>
      <c r="BP4" s="73" t="e">
        <f>BN4/BO4</f>
        <v>#DIV/0!</v>
      </c>
      <c r="BQ4" s="148"/>
      <c r="BR4" s="20">
        <v>1045.2</v>
      </c>
      <c r="BS4" s="28">
        <v>545.8</v>
      </c>
      <c r="BT4" s="28">
        <v>1245.2</v>
      </c>
      <c r="BU4" s="28">
        <v>528.8</v>
      </c>
      <c r="BV4" s="28">
        <f>(BR4/BS4)/(BT4/BU4)</f>
        <v>0.8132390122298281</v>
      </c>
      <c r="BW4" s="93">
        <v>0</v>
      </c>
      <c r="BX4" s="76"/>
      <c r="BY4" s="22">
        <v>650</v>
      </c>
      <c r="BZ4" s="28"/>
      <c r="CA4" s="28"/>
      <c r="CB4" s="28">
        <f>BX4/((BY4+BZ4+CA4)/3)</f>
        <v>0</v>
      </c>
      <c r="CC4" s="92">
        <v>0</v>
      </c>
      <c r="CD4" s="20">
        <v>0</v>
      </c>
      <c r="CE4" s="97">
        <v>0</v>
      </c>
      <c r="CF4" s="132">
        <v>35.6</v>
      </c>
      <c r="CG4" s="22">
        <v>650</v>
      </c>
      <c r="CH4" s="132">
        <v>26.1</v>
      </c>
      <c r="CI4" s="22">
        <v>449.8</v>
      </c>
      <c r="CJ4" s="136">
        <f>(CF4/CG4)/(CH4/CI4)</f>
        <v>0.9438773946360153</v>
      </c>
      <c r="CK4" s="137">
        <v>1</v>
      </c>
      <c r="CL4" s="50">
        <v>0</v>
      </c>
      <c r="CM4" s="22">
        <v>228.4</v>
      </c>
      <c r="CN4" s="76">
        <v>0</v>
      </c>
      <c r="CO4" s="20">
        <v>222.8</v>
      </c>
      <c r="CP4" s="28">
        <v>0</v>
      </c>
      <c r="CQ4" s="87">
        <v>1</v>
      </c>
      <c r="CR4" s="100">
        <v>0</v>
      </c>
      <c r="CS4" s="100">
        <v>0</v>
      </c>
      <c r="CT4" s="53">
        <v>1</v>
      </c>
      <c r="CU4" s="53">
        <v>1</v>
      </c>
      <c r="CV4" s="53"/>
      <c r="CW4" s="53">
        <v>1</v>
      </c>
      <c r="CX4" s="82">
        <v>1</v>
      </c>
      <c r="CY4" s="87">
        <v>1</v>
      </c>
      <c r="CZ4" s="92">
        <v>34</v>
      </c>
      <c r="DA4" s="92">
        <v>38.4</v>
      </c>
      <c r="DB4" s="92">
        <f>CZ4/DA4</f>
        <v>0.8854166666666667</v>
      </c>
      <c r="DC4" s="87">
        <v>1</v>
      </c>
      <c r="DD4" s="137">
        <v>0</v>
      </c>
      <c r="DE4" s="137">
        <v>0</v>
      </c>
      <c r="DF4" s="144" t="e">
        <f>DD4/DE4</f>
        <v>#DIV/0!</v>
      </c>
      <c r="DG4" s="145">
        <v>1</v>
      </c>
      <c r="DH4" s="50">
        <v>150.4</v>
      </c>
      <c r="DI4" s="50">
        <v>156</v>
      </c>
      <c r="DJ4" s="131">
        <f>DH4/DI4</f>
        <v>0.9641025641025641</v>
      </c>
      <c r="DK4" s="50">
        <v>1</v>
      </c>
      <c r="DL4" s="84"/>
      <c r="DM4" s="50">
        <v>0</v>
      </c>
      <c r="DN4" s="145">
        <v>2945.7</v>
      </c>
      <c r="DO4" s="145">
        <v>2945.7</v>
      </c>
      <c r="DP4" s="145">
        <f>DN4/DO4</f>
        <v>1</v>
      </c>
      <c r="DQ4" s="145">
        <v>1</v>
      </c>
      <c r="DR4" s="50">
        <v>4.9</v>
      </c>
      <c r="DS4" s="50">
        <v>-1</v>
      </c>
      <c r="DT4" s="96">
        <f>H4+O4+T4+Z4+AF4+AK4+AP4+AS4+AZ4+BE4+BI4+BM4+BQ4+BW4+CC4+CE4+CK4+CQ4+CS4+CY4+DC4+DG4+DK4+DM4+DQ4+DS4</f>
        <v>16</v>
      </c>
    </row>
    <row r="5" spans="1:124" ht="42.75" customHeight="1" thickBot="1">
      <c r="A5" s="29" t="s">
        <v>7</v>
      </c>
      <c r="B5" s="122">
        <v>0</v>
      </c>
      <c r="C5" s="27">
        <v>723.3</v>
      </c>
      <c r="D5" s="17">
        <v>433.6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3438.8</v>
      </c>
      <c r="K5" s="27">
        <v>1618.5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736.6</v>
      </c>
      <c r="W5" s="25">
        <v>11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13.4</v>
      </c>
      <c r="AC5" s="1">
        <v>0</v>
      </c>
      <c r="AD5" s="23">
        <f>AA5/(AB5+AC5)</f>
        <v>0</v>
      </c>
      <c r="AE5" s="80" t="s">
        <v>5</v>
      </c>
      <c r="AF5" s="7">
        <v>1</v>
      </c>
      <c r="AG5" s="20">
        <v>1341.8</v>
      </c>
      <c r="AH5" s="76">
        <v>1590</v>
      </c>
      <c r="AI5" s="23">
        <f>AG5/AH5</f>
        <v>0.8438993710691823</v>
      </c>
      <c r="AJ5" s="80" t="s">
        <v>5</v>
      </c>
      <c r="AK5" s="7">
        <v>1</v>
      </c>
      <c r="AL5" s="20">
        <v>255.4</v>
      </c>
      <c r="AM5" s="76">
        <v>1024.4</v>
      </c>
      <c r="AN5" s="110">
        <f>AL5/AM5</f>
        <v>0.24931667317454118</v>
      </c>
      <c r="AO5" s="80" t="s">
        <v>5</v>
      </c>
      <c r="AP5" s="80">
        <v>1</v>
      </c>
      <c r="AQ5" s="123">
        <v>1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49</v>
      </c>
      <c r="BE5" s="80">
        <v>1</v>
      </c>
      <c r="BF5" s="22">
        <v>736.6</v>
      </c>
      <c r="BG5" s="22">
        <v>736.6</v>
      </c>
      <c r="BH5" s="25">
        <f>BG5/BF5</f>
        <v>1</v>
      </c>
      <c r="BI5" s="80">
        <v>1</v>
      </c>
      <c r="BJ5" s="43">
        <v>261.4</v>
      </c>
      <c r="BK5" s="43">
        <v>1202.5</v>
      </c>
      <c r="BL5" s="73">
        <f>BJ5/BK5</f>
        <v>0.21738045738045736</v>
      </c>
      <c r="BM5" s="80">
        <v>0</v>
      </c>
      <c r="BN5" s="27">
        <v>289.7</v>
      </c>
      <c r="BO5" s="27"/>
      <c r="BP5" s="73" t="e">
        <f>BN5/BO5</f>
        <v>#DIV/0!</v>
      </c>
      <c r="BQ5" s="148"/>
      <c r="BR5" s="43">
        <v>1531.7</v>
      </c>
      <c r="BS5" s="28">
        <v>680.8</v>
      </c>
      <c r="BT5" s="28">
        <v>1679.3</v>
      </c>
      <c r="BU5" s="28">
        <v>624.7</v>
      </c>
      <c r="BV5" s="28">
        <f>(BR5/BS5)/(BT5/BU5)</f>
        <v>0.8369458943044861</v>
      </c>
      <c r="BW5" s="93">
        <v>0</v>
      </c>
      <c r="BX5" s="76"/>
      <c r="BY5" s="22">
        <v>736.6</v>
      </c>
      <c r="BZ5" s="28"/>
      <c r="CA5" s="28"/>
      <c r="CB5" s="28">
        <f>BX5/((BY5+BZ5+CA5)/3)</f>
        <v>0</v>
      </c>
      <c r="CC5" s="92">
        <v>0</v>
      </c>
      <c r="CD5" s="27">
        <v>0</v>
      </c>
      <c r="CE5" s="97">
        <v>0</v>
      </c>
      <c r="CF5" s="132">
        <v>79.9</v>
      </c>
      <c r="CG5" s="22">
        <v>736.6</v>
      </c>
      <c r="CH5" s="132">
        <v>85</v>
      </c>
      <c r="CI5" s="22">
        <v>548.2</v>
      </c>
      <c r="CJ5" s="136">
        <f>(CF5/CG5)/(CH5/CI5)</f>
        <v>0.6995764322563129</v>
      </c>
      <c r="CK5" s="137">
        <v>1</v>
      </c>
      <c r="CL5" s="26">
        <v>0</v>
      </c>
      <c r="CM5" s="22">
        <v>289.7</v>
      </c>
      <c r="CN5" s="76">
        <v>0</v>
      </c>
      <c r="CO5" s="27">
        <v>303.5</v>
      </c>
      <c r="CP5" s="28">
        <v>0</v>
      </c>
      <c r="CQ5" s="87">
        <v>1</v>
      </c>
      <c r="CR5" s="100">
        <v>0</v>
      </c>
      <c r="CS5" s="100">
        <v>0</v>
      </c>
      <c r="CT5" s="53">
        <v>1</v>
      </c>
      <c r="CU5" s="53">
        <v>1</v>
      </c>
      <c r="CV5" s="53"/>
      <c r="CW5" s="53">
        <v>1</v>
      </c>
      <c r="CX5" s="82">
        <v>1</v>
      </c>
      <c r="CY5" s="87">
        <v>1</v>
      </c>
      <c r="CZ5" s="92">
        <v>208.1</v>
      </c>
      <c r="DA5" s="92">
        <v>220.7</v>
      </c>
      <c r="DB5" s="92">
        <f>CZ5/DA5</f>
        <v>0.9429089261440871</v>
      </c>
      <c r="DC5" s="87">
        <v>1</v>
      </c>
      <c r="DD5" s="137">
        <v>0</v>
      </c>
      <c r="DE5" s="137">
        <v>0</v>
      </c>
      <c r="DF5" s="144" t="e">
        <f>DD5/DE5</f>
        <v>#DIV/0!</v>
      </c>
      <c r="DG5" s="145">
        <v>1</v>
      </c>
      <c r="DH5" s="50">
        <v>261.4</v>
      </c>
      <c r="DI5" s="50">
        <v>265.1</v>
      </c>
      <c r="DJ5" s="131">
        <f>DH5/DI5</f>
        <v>0.9860430026405128</v>
      </c>
      <c r="DK5" s="50">
        <v>-1</v>
      </c>
      <c r="DL5" s="84"/>
      <c r="DM5" s="50">
        <v>0</v>
      </c>
      <c r="DN5" s="145">
        <v>3907.8</v>
      </c>
      <c r="DO5" s="145">
        <v>3907.8</v>
      </c>
      <c r="DP5" s="145">
        <f>DN5/DO5</f>
        <v>1</v>
      </c>
      <c r="DQ5" s="145">
        <v>1</v>
      </c>
      <c r="DR5" s="50">
        <v>5</v>
      </c>
      <c r="DS5" s="50">
        <v>-1</v>
      </c>
      <c r="DT5" s="96">
        <f>H5+O5+T5+Z5+AF5+AK5+AP5+AS5+AZ5+BE5+BI5+BM5+BQ5+BW5+CC5+CE5+CK5+CQ5+CS5+CY5+DC5+DG5+DK5+DM5+DQ5+DS5</f>
        <v>14</v>
      </c>
    </row>
    <row r="6" spans="1:124" ht="31.5">
      <c r="A6" s="37" t="s">
        <v>8</v>
      </c>
      <c r="B6" s="122">
        <v>112.2</v>
      </c>
      <c r="C6" s="27">
        <v>694.1</v>
      </c>
      <c r="D6" s="38">
        <v>242.6</v>
      </c>
      <c r="E6" s="40">
        <v>0</v>
      </c>
      <c r="F6" s="41">
        <f>B6/(C6-D6-E6)</f>
        <v>0.24850498338870433</v>
      </c>
      <c r="G6" s="42" t="s">
        <v>3</v>
      </c>
      <c r="H6" s="7">
        <v>0</v>
      </c>
      <c r="I6" s="38">
        <v>0</v>
      </c>
      <c r="J6" s="43">
        <v>3895.7</v>
      </c>
      <c r="K6" s="43">
        <v>733.97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99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948.5</v>
      </c>
      <c r="W6" s="49">
        <v>26.8</v>
      </c>
      <c r="X6" s="44">
        <f>U6/(V6-W6)</f>
        <v>0</v>
      </c>
      <c r="Y6" s="81" t="s">
        <v>4</v>
      </c>
      <c r="Z6" s="42">
        <v>1</v>
      </c>
      <c r="AA6" s="45">
        <v>0</v>
      </c>
      <c r="AB6" s="122">
        <v>254.6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2">
        <v>1581.1</v>
      </c>
      <c r="AH6" s="103">
        <v>1848</v>
      </c>
      <c r="AI6" s="44">
        <f>AG6/AH6</f>
        <v>0.855573593073593</v>
      </c>
      <c r="AJ6" s="81" t="s">
        <v>5</v>
      </c>
      <c r="AK6" s="42">
        <v>1</v>
      </c>
      <c r="AL6" s="102">
        <v>284.2</v>
      </c>
      <c r="AM6" s="103">
        <v>1035.1</v>
      </c>
      <c r="AN6" s="111">
        <f>AL6/AM6</f>
        <v>0.27456284416964544</v>
      </c>
      <c r="AO6" s="81" t="s">
        <v>5</v>
      </c>
      <c r="AP6" s="80">
        <v>1</v>
      </c>
      <c r="AQ6" s="124">
        <v>1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49</v>
      </c>
      <c r="BE6" s="81">
        <v>1</v>
      </c>
      <c r="BF6" s="40">
        <v>948.5</v>
      </c>
      <c r="BG6" s="40">
        <v>948.5</v>
      </c>
      <c r="BH6" s="25">
        <f>BG6/BF6</f>
        <v>1</v>
      </c>
      <c r="BI6" s="81">
        <v>1</v>
      </c>
      <c r="BJ6" s="43">
        <v>339.9</v>
      </c>
      <c r="BK6" s="43">
        <v>1601.8</v>
      </c>
      <c r="BL6" s="75">
        <f>BJ6/BK6</f>
        <v>0.21219877637657633</v>
      </c>
      <c r="BM6" s="80">
        <v>0</v>
      </c>
      <c r="BN6" s="27">
        <v>451.5</v>
      </c>
      <c r="BO6" s="27"/>
      <c r="BP6" s="75" t="e">
        <f>BN6/BO6</f>
        <v>#DIV/0!</v>
      </c>
      <c r="BQ6" s="149"/>
      <c r="BR6" s="43">
        <v>2386.9</v>
      </c>
      <c r="BS6" s="52">
        <v>337.5</v>
      </c>
      <c r="BT6" s="52">
        <v>2675.3</v>
      </c>
      <c r="BU6" s="52">
        <v>225.9</v>
      </c>
      <c r="BV6" s="52">
        <f>(BR6/BS6)/(BT6/BU6)</f>
        <v>0.5971785344945738</v>
      </c>
      <c r="BW6" s="89">
        <v>0</v>
      </c>
      <c r="BX6" s="76"/>
      <c r="BY6" s="40">
        <v>948.5</v>
      </c>
      <c r="BZ6" s="52"/>
      <c r="CA6" s="52"/>
      <c r="CB6" s="28">
        <f>BX6/((BY6+BZ6+CA6)/3)</f>
        <v>0</v>
      </c>
      <c r="CC6" s="92">
        <v>0</v>
      </c>
      <c r="CD6" s="45">
        <v>0</v>
      </c>
      <c r="CE6" s="98">
        <v>0</v>
      </c>
      <c r="CF6" s="133">
        <v>155.1</v>
      </c>
      <c r="CG6" s="40">
        <v>948.5</v>
      </c>
      <c r="CH6" s="133">
        <v>137.5</v>
      </c>
      <c r="CI6" s="40">
        <v>774.5</v>
      </c>
      <c r="CJ6" s="136">
        <f>(CF6/CG6)/(CH6/CI6)</f>
        <v>0.9210711649973641</v>
      </c>
      <c r="CK6" s="138">
        <v>1</v>
      </c>
      <c r="CL6" s="48">
        <v>0</v>
      </c>
      <c r="CM6" s="40">
        <v>451.5</v>
      </c>
      <c r="CN6" s="46">
        <v>0</v>
      </c>
      <c r="CO6" s="27">
        <v>515.3</v>
      </c>
      <c r="CP6" s="52">
        <v>0</v>
      </c>
      <c r="CQ6" s="53">
        <v>1</v>
      </c>
      <c r="CR6" s="101">
        <v>0</v>
      </c>
      <c r="CS6" s="101">
        <v>0</v>
      </c>
      <c r="CT6" s="53">
        <v>1</v>
      </c>
      <c r="CU6" s="53">
        <v>1</v>
      </c>
      <c r="CV6" s="53"/>
      <c r="CW6" s="53">
        <v>1</v>
      </c>
      <c r="CX6" s="82">
        <v>1</v>
      </c>
      <c r="CY6" s="53">
        <v>1</v>
      </c>
      <c r="CZ6" s="108">
        <v>147.6</v>
      </c>
      <c r="DA6" s="108">
        <v>138.2</v>
      </c>
      <c r="DB6" s="92">
        <f>CZ6/DA6</f>
        <v>1.0680173661360348</v>
      </c>
      <c r="DC6" s="53">
        <v>-1</v>
      </c>
      <c r="DD6" s="138">
        <v>0</v>
      </c>
      <c r="DE6" s="138">
        <v>0</v>
      </c>
      <c r="DF6" s="144" t="e">
        <f>DD6/DE6</f>
        <v>#DIV/0!</v>
      </c>
      <c r="DG6" s="146">
        <v>1</v>
      </c>
      <c r="DH6" s="51">
        <v>339.9</v>
      </c>
      <c r="DI6" s="51">
        <v>418.6</v>
      </c>
      <c r="DJ6" s="131">
        <f>DH6/DI6</f>
        <v>0.8119923554706162</v>
      </c>
      <c r="DK6" s="51">
        <v>-1</v>
      </c>
      <c r="DL6" s="88"/>
      <c r="DM6" s="50">
        <v>0</v>
      </c>
      <c r="DN6" s="146">
        <v>4632.8</v>
      </c>
      <c r="DO6" s="146">
        <v>4632.8</v>
      </c>
      <c r="DP6" s="145">
        <f>DN6/DO6</f>
        <v>1</v>
      </c>
      <c r="DQ6" s="145">
        <v>1</v>
      </c>
      <c r="DR6" s="89">
        <v>12.3</v>
      </c>
      <c r="DS6" s="51">
        <v>-1</v>
      </c>
      <c r="DT6" s="96">
        <f>H6+T6+Z6+AF6+AK6+AP6+AS6+BE6+BI6+BM6+BQ6+BW6+CC6+CE6+CK6+CQ6+CS6+CY6+DG6+DK6+DM6+DS6+DC6+DQ6</f>
        <v>10</v>
      </c>
    </row>
    <row r="7" spans="1:124" ht="31.5">
      <c r="A7" s="68" t="s">
        <v>9</v>
      </c>
      <c r="B7" s="122">
        <v>0</v>
      </c>
      <c r="C7" s="27">
        <v>1638.6</v>
      </c>
      <c r="D7" s="17">
        <v>1297.1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4347.3</v>
      </c>
      <c r="K7" s="27">
        <v>2709.1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1358.5</v>
      </c>
      <c r="W7" s="25">
        <v>11.5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1292.6</v>
      </c>
      <c r="AH7" s="76">
        <v>1339</v>
      </c>
      <c r="AI7" s="23">
        <f>AG7/AH7</f>
        <v>0.9653472740851381</v>
      </c>
      <c r="AJ7" s="80" t="s">
        <v>5</v>
      </c>
      <c r="AK7" s="7">
        <v>1</v>
      </c>
      <c r="AL7" s="20">
        <v>207.9</v>
      </c>
      <c r="AM7" s="76">
        <v>895.4</v>
      </c>
      <c r="AN7" s="110">
        <f>AL7/AM7</f>
        <v>0.2321867321867322</v>
      </c>
      <c r="AO7" s="80" t="s">
        <v>5</v>
      </c>
      <c r="AP7" s="80">
        <v>1</v>
      </c>
      <c r="AQ7" s="123">
        <v>1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49</v>
      </c>
      <c r="BE7" s="80">
        <v>1</v>
      </c>
      <c r="BF7" s="17">
        <v>1358.5</v>
      </c>
      <c r="BG7" s="17">
        <v>1358.5</v>
      </c>
      <c r="BH7" s="25">
        <f>BG7/BF7</f>
        <v>1</v>
      </c>
      <c r="BI7" s="80">
        <v>1</v>
      </c>
      <c r="BJ7" s="27">
        <v>201.3</v>
      </c>
      <c r="BK7" s="27">
        <v>838.6</v>
      </c>
      <c r="BL7" s="73">
        <f>BJ7/BK7</f>
        <v>0.24004292869067495</v>
      </c>
      <c r="BM7" s="80">
        <v>0</v>
      </c>
      <c r="BN7" s="27">
        <v>341.5</v>
      </c>
      <c r="BO7" s="27"/>
      <c r="BP7" s="73" t="e">
        <f>BN7/BO7</f>
        <v>#DIV/0!</v>
      </c>
      <c r="BQ7" s="148"/>
      <c r="BR7" s="27">
        <v>1320.1</v>
      </c>
      <c r="BS7" s="28">
        <v>765.9</v>
      </c>
      <c r="BT7" s="28">
        <v>1554.9</v>
      </c>
      <c r="BU7" s="28">
        <v>620.5</v>
      </c>
      <c r="BV7" s="28">
        <f>(BR7/BS7)/(BT7/BU7)</f>
        <v>0.6878188660184986</v>
      </c>
      <c r="BW7" s="93">
        <v>0</v>
      </c>
      <c r="BX7" s="76"/>
      <c r="BY7" s="17">
        <v>1358.5</v>
      </c>
      <c r="BZ7" s="28"/>
      <c r="CA7" s="28"/>
      <c r="CB7" s="28">
        <f>BX7/((BY7+BZ7+CA7)/3)</f>
        <v>0</v>
      </c>
      <c r="CC7" s="92">
        <v>0</v>
      </c>
      <c r="CD7" s="1">
        <v>0</v>
      </c>
      <c r="CE7" s="97">
        <v>0</v>
      </c>
      <c r="CF7" s="134">
        <v>80.3</v>
      </c>
      <c r="CG7" s="17">
        <v>1358.5</v>
      </c>
      <c r="CH7" s="134">
        <v>84.9</v>
      </c>
      <c r="CI7" s="17">
        <v>1537.9</v>
      </c>
      <c r="CJ7" s="136">
        <f>(CF7/CG7)/(CH7/CI7)</f>
        <v>1.0707209720414108</v>
      </c>
      <c r="CK7" s="139">
        <v>0</v>
      </c>
      <c r="CL7" s="26">
        <v>0</v>
      </c>
      <c r="CM7" s="17">
        <v>341.5</v>
      </c>
      <c r="CN7" s="24">
        <v>0</v>
      </c>
      <c r="CO7" s="27">
        <v>267.4</v>
      </c>
      <c r="CP7" s="28">
        <v>0</v>
      </c>
      <c r="CQ7" s="35">
        <v>1</v>
      </c>
      <c r="CR7" s="100">
        <v>0</v>
      </c>
      <c r="CS7" s="100">
        <v>0</v>
      </c>
      <c r="CT7" s="53">
        <v>1</v>
      </c>
      <c r="CU7" s="53">
        <v>1</v>
      </c>
      <c r="CV7" s="53"/>
      <c r="CW7" s="53">
        <v>1</v>
      </c>
      <c r="CX7" s="82">
        <v>1</v>
      </c>
      <c r="CY7" s="35">
        <v>1</v>
      </c>
      <c r="CZ7" s="92">
        <v>48.2</v>
      </c>
      <c r="DA7" s="92">
        <v>69.1</v>
      </c>
      <c r="DB7" s="92">
        <f>CZ7/DA7</f>
        <v>0.6975397973950797</v>
      </c>
      <c r="DC7" s="35">
        <v>1</v>
      </c>
      <c r="DD7" s="139">
        <v>0</v>
      </c>
      <c r="DE7" s="139">
        <v>0</v>
      </c>
      <c r="DF7" s="144" t="e">
        <f>DD7/DE7</f>
        <v>#DIV/0!</v>
      </c>
      <c r="DG7" s="145">
        <v>1</v>
      </c>
      <c r="DH7" s="50">
        <v>201.3</v>
      </c>
      <c r="DI7" s="50">
        <v>179.2</v>
      </c>
      <c r="DJ7" s="131">
        <f>DH7/DI7</f>
        <v>1.123325892857143</v>
      </c>
      <c r="DK7" s="50">
        <v>1</v>
      </c>
      <c r="DL7" s="90"/>
      <c r="DM7" s="50">
        <v>0</v>
      </c>
      <c r="DN7" s="145">
        <v>4958.5</v>
      </c>
      <c r="DO7" s="145">
        <v>4958.5</v>
      </c>
      <c r="DP7" s="145">
        <f>DN7/DO7</f>
        <v>1</v>
      </c>
      <c r="DQ7" s="145">
        <v>1</v>
      </c>
      <c r="DR7" s="91">
        <v>3.9</v>
      </c>
      <c r="DS7" s="50">
        <v>-1</v>
      </c>
      <c r="DT7" s="96">
        <f>H7+O7+T7+Z7+AF7+AK7+AP7+AS7+AZ7+BE7+BI7+BM7+BQ7+BW7+CC7+CE7+CK7+CQ7+CS7+CY7+DC7+DG7+DK7+DM7+DQ7+DS7</f>
        <v>15</v>
      </c>
    </row>
    <row r="8" spans="1:124" ht="32.25" thickBot="1">
      <c r="A8" s="29" t="s">
        <v>10</v>
      </c>
      <c r="B8" s="122">
        <v>240</v>
      </c>
      <c r="C8" s="27">
        <v>2045.7</v>
      </c>
      <c r="D8" s="54">
        <v>75.3</v>
      </c>
      <c r="E8" s="56">
        <v>0</v>
      </c>
      <c r="F8" s="57">
        <f>B8/(C8-D8-E8)</f>
        <v>0.12180267965895249</v>
      </c>
      <c r="G8" s="58" t="s">
        <v>3</v>
      </c>
      <c r="H8" s="7">
        <v>0</v>
      </c>
      <c r="I8" s="54">
        <v>0</v>
      </c>
      <c r="J8" s="59">
        <v>11904.8</v>
      </c>
      <c r="K8" s="59">
        <v>3665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6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1682.4</v>
      </c>
      <c r="W8" s="65">
        <v>0.3</v>
      </c>
      <c r="X8" s="60">
        <f>U8/(V8-W8)</f>
        <v>0</v>
      </c>
      <c r="Y8" s="74" t="s">
        <v>4</v>
      </c>
      <c r="Z8" s="58">
        <v>1</v>
      </c>
      <c r="AA8" s="61">
        <v>0</v>
      </c>
      <c r="AB8" s="106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4">
        <v>4040.6</v>
      </c>
      <c r="AH8" s="105">
        <v>0</v>
      </c>
      <c r="AI8" s="60" t="e">
        <f>AG8/AH8</f>
        <v>#DIV/0!</v>
      </c>
      <c r="AJ8" s="74" t="s">
        <v>5</v>
      </c>
      <c r="AK8" s="58">
        <v>1</v>
      </c>
      <c r="AL8" s="104">
        <v>519.1</v>
      </c>
      <c r="AM8" s="105">
        <v>2230.6</v>
      </c>
      <c r="AN8" s="112">
        <f>AL8/AM8</f>
        <v>0.23271765444275086</v>
      </c>
      <c r="AO8" s="74" t="s">
        <v>5</v>
      </c>
      <c r="AP8" s="80">
        <v>1</v>
      </c>
      <c r="AQ8" s="125">
        <v>3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49</v>
      </c>
      <c r="BE8" s="74">
        <v>1</v>
      </c>
      <c r="BF8" s="56">
        <v>1682.4</v>
      </c>
      <c r="BG8" s="56">
        <v>1682.4</v>
      </c>
      <c r="BH8" s="25">
        <f>BG8/BF8</f>
        <v>1</v>
      </c>
      <c r="BI8" s="74">
        <v>1</v>
      </c>
      <c r="BJ8" s="59">
        <v>1543</v>
      </c>
      <c r="BK8" s="59">
        <v>6736.8</v>
      </c>
      <c r="BL8" s="72">
        <f>BJ8/BK8</f>
        <v>0.2290404940030875</v>
      </c>
      <c r="BM8" s="80">
        <v>0</v>
      </c>
      <c r="BN8" s="27">
        <v>1970.4</v>
      </c>
      <c r="BO8" s="27"/>
      <c r="BP8" s="72" t="e">
        <f>BN8/BO8</f>
        <v>#DIV/0!</v>
      </c>
      <c r="BQ8" s="150"/>
      <c r="BR8" s="59">
        <v>7837.5</v>
      </c>
      <c r="BS8" s="66">
        <v>0</v>
      </c>
      <c r="BT8" s="66">
        <v>7745.3</v>
      </c>
      <c r="BU8" s="66">
        <v>0</v>
      </c>
      <c r="BV8" s="28">
        <v>0</v>
      </c>
      <c r="BW8" s="94">
        <v>1</v>
      </c>
      <c r="BX8" s="76"/>
      <c r="BY8" s="56">
        <v>1682.4</v>
      </c>
      <c r="BZ8" s="66"/>
      <c r="CA8" s="66"/>
      <c r="CB8" s="28">
        <f>BX8/((BY8+BZ8+CA8)/3)</f>
        <v>0</v>
      </c>
      <c r="CC8" s="92">
        <v>0</v>
      </c>
      <c r="CD8" s="61">
        <v>0</v>
      </c>
      <c r="CE8" s="95">
        <v>0</v>
      </c>
      <c r="CF8" s="135">
        <v>392.3</v>
      </c>
      <c r="CG8" s="56">
        <v>1682.4</v>
      </c>
      <c r="CH8" s="135">
        <v>310.6</v>
      </c>
      <c r="CI8" s="56">
        <v>1742.2</v>
      </c>
      <c r="CJ8" s="140">
        <f>(CF8/CG8)/(CH8/CI8)</f>
        <v>1.307933328311837</v>
      </c>
      <c r="CK8" s="141">
        <v>0</v>
      </c>
      <c r="CL8" s="64">
        <v>0</v>
      </c>
      <c r="CM8" s="56">
        <v>1970.4</v>
      </c>
      <c r="CN8" s="62">
        <v>0</v>
      </c>
      <c r="CO8" s="27">
        <v>1809.5</v>
      </c>
      <c r="CP8" s="66">
        <v>0</v>
      </c>
      <c r="CQ8" s="67">
        <v>1</v>
      </c>
      <c r="CR8" s="100">
        <v>0</v>
      </c>
      <c r="CS8" s="100">
        <v>0</v>
      </c>
      <c r="CT8" s="35">
        <v>1</v>
      </c>
      <c r="CU8" s="35">
        <v>1</v>
      </c>
      <c r="CV8" s="35"/>
      <c r="CW8" s="35">
        <v>1</v>
      </c>
      <c r="CX8" s="113">
        <v>1</v>
      </c>
      <c r="CY8" s="35">
        <v>1</v>
      </c>
      <c r="CZ8" s="86">
        <v>1939.2</v>
      </c>
      <c r="DA8" s="86">
        <v>2038.5</v>
      </c>
      <c r="DB8" s="92">
        <f>CZ8/DA8</f>
        <v>0.9512877115526123</v>
      </c>
      <c r="DC8" s="67">
        <v>0</v>
      </c>
      <c r="DD8" s="141">
        <v>61.8</v>
      </c>
      <c r="DE8" s="141">
        <v>61.8</v>
      </c>
      <c r="DF8" s="144">
        <f>DD8/DE8</f>
        <v>1</v>
      </c>
      <c r="DG8" s="147">
        <v>0</v>
      </c>
      <c r="DH8" s="71">
        <v>1543</v>
      </c>
      <c r="DI8" s="71">
        <v>1454.4</v>
      </c>
      <c r="DJ8" s="131">
        <f>DH8/DI8</f>
        <v>1.060918591859186</v>
      </c>
      <c r="DK8" s="71">
        <v>-1</v>
      </c>
      <c r="DL8" s="85"/>
      <c r="DM8" s="50">
        <v>0</v>
      </c>
      <c r="DN8" s="147">
        <v>12965.3</v>
      </c>
      <c r="DO8" s="147">
        <v>12965.3</v>
      </c>
      <c r="DP8" s="145">
        <f>DN8/DO8</f>
        <v>1</v>
      </c>
      <c r="DQ8" s="145">
        <v>1</v>
      </c>
      <c r="DR8" s="86">
        <v>0</v>
      </c>
      <c r="DS8" s="71">
        <v>0</v>
      </c>
      <c r="DT8" s="96">
        <f>H8+O8+T8+Z8+AF8+AK8+AP8+AS8+AZ8+BE8+BI8+BM8+BQ8+BW8+CC8+CE8+CK8+CQ8+CS8+CY8+DC8+DG8+DK8+DM8+DQ8+DS8</f>
        <v>11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8"/>
      <c r="BG9" s="129"/>
      <c r="BX9" s="127"/>
      <c r="BY9" s="5"/>
      <c r="BZ9" s="5"/>
      <c r="CA9" s="5"/>
      <c r="CF9" s="130"/>
      <c r="CG9" s="5"/>
      <c r="CH9" s="126"/>
      <c r="CI9" s="5"/>
      <c r="CM9" s="10"/>
      <c r="DN9" s="96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30"/>
      <c r="CG10" s="5"/>
      <c r="CH10" s="5"/>
      <c r="CI10" s="107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30"/>
      <c r="CG11" s="5"/>
      <c r="CH11" s="5"/>
      <c r="CI11" s="107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30"/>
      <c r="CG12" s="5"/>
      <c r="CH12" s="5"/>
      <c r="CI12" s="107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30"/>
      <c r="CG13" s="5"/>
      <c r="CH13" s="5"/>
      <c r="CI13" s="107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30"/>
      <c r="CG14" s="5"/>
      <c r="CH14" s="5"/>
      <c r="CI14" s="107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30"/>
      <c r="CG15" s="5"/>
      <c r="CH15" s="5"/>
      <c r="CI15" s="107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30"/>
      <c r="CG16" s="5"/>
      <c r="CH16" s="5"/>
      <c r="CI16" s="107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30"/>
      <c r="CG17" s="5"/>
      <c r="CH17" s="5"/>
      <c r="CI17" s="107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30"/>
      <c r="CG18" s="5"/>
      <c r="CH18" s="5"/>
      <c r="CI18" s="107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30"/>
      <c r="CG19" s="5"/>
      <c r="CH19" s="5"/>
      <c r="CI19" s="107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30"/>
      <c r="CG20" s="5"/>
      <c r="CH20" s="5"/>
      <c r="CI20" s="107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30"/>
      <c r="CG21" s="5"/>
      <c r="CH21" s="5"/>
      <c r="CI21" s="107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30"/>
      <c r="CG22" s="5"/>
      <c r="CH22" s="5"/>
      <c r="CI22" s="107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30"/>
      <c r="CG23" s="5"/>
      <c r="CH23" s="5"/>
      <c r="CI23" s="107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30"/>
      <c r="CG24" s="5"/>
      <c r="CH24" s="5"/>
      <c r="CI24" s="107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30"/>
      <c r="CG25" s="5"/>
      <c r="CH25" s="5"/>
      <c r="CI25" s="107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30"/>
      <c r="CG26" s="5"/>
      <c r="CH26" s="5"/>
      <c r="CI26" s="107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30"/>
      <c r="CG27" s="5"/>
      <c r="CH27" s="5"/>
      <c r="CI27" s="107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30"/>
      <c r="CG28" s="5"/>
      <c r="CH28" s="5"/>
      <c r="CI28" s="107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30"/>
      <c r="CG29" s="5"/>
      <c r="CH29" s="5"/>
      <c r="CI29" s="107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30"/>
      <c r="CG30" s="5"/>
      <c r="CH30" s="5"/>
      <c r="CI30" s="107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30"/>
      <c r="CG31" s="5"/>
      <c r="CH31" s="5"/>
      <c r="CI31" s="107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30"/>
      <c r="CG32" s="5"/>
      <c r="CH32" s="5"/>
      <c r="CI32" s="107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30"/>
      <c r="CG33" s="5"/>
      <c r="CH33" s="5"/>
      <c r="CI33" s="107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30"/>
      <c r="CG34" s="5"/>
      <c r="CH34" s="5"/>
      <c r="CI34" s="107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30"/>
      <c r="CG35" s="5"/>
      <c r="CH35" s="5"/>
      <c r="CI35" s="107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30"/>
      <c r="CG36" s="5"/>
      <c r="CH36" s="5"/>
      <c r="CI36" s="107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30"/>
      <c r="CG37" s="5"/>
      <c r="CH37" s="5"/>
      <c r="CI37" s="107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30"/>
      <c r="CG38" s="5"/>
      <c r="CH38" s="5"/>
      <c r="CI38" s="107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30"/>
      <c r="CG39" s="5"/>
      <c r="CH39" s="5"/>
      <c r="CI39" s="107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30"/>
      <c r="CG40" s="5"/>
      <c r="CH40" s="5"/>
      <c r="CI40" s="107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30"/>
      <c r="CG41" s="5"/>
      <c r="CH41" s="5"/>
      <c r="CI41" s="107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30"/>
      <c r="CG42" s="5"/>
      <c r="CH42" s="5"/>
      <c r="CI42" s="107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30"/>
      <c r="CG43" s="5"/>
      <c r="CH43" s="5"/>
      <c r="CI43" s="107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30"/>
      <c r="CG44" s="5"/>
      <c r="CH44" s="5"/>
      <c r="CI44" s="107"/>
      <c r="CM44" s="10"/>
    </row>
    <row r="46" ht="12.75">
      <c r="BV46" s="96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2017-04-25T05:51:25Z</cp:lastPrinted>
  <dcterms:created xsi:type="dcterms:W3CDTF">2009-01-27T10:52:16Z</dcterms:created>
  <dcterms:modified xsi:type="dcterms:W3CDTF">2018-04-20T11:22:05Z</dcterms:modified>
  <cp:category/>
  <cp:version/>
  <cp:contentType/>
  <cp:contentStatus/>
</cp:coreProperties>
</file>