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'Лист2'!$A$1:$C$106</definedName>
  </definedNames>
  <calcPr fullCalcOnLoad="1"/>
</workbook>
</file>

<file path=xl/sharedStrings.xml><?xml version="1.0" encoding="utf-8"?>
<sst xmlns="http://schemas.openxmlformats.org/spreadsheetml/2006/main" count="126" uniqueCount="114">
  <si>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</si>
  <si>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</si>
  <si>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</si>
  <si>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</si>
  <si>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</si>
  <si>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</si>
  <si>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</si>
  <si>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</si>
  <si>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</si>
  <si>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</si>
  <si>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</si>
  <si>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</si>
  <si>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</si>
  <si>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Руководитель финансового органа</t>
  </si>
  <si>
    <t>Исполнитель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</si>
  <si>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</si>
  <si>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</si>
  <si>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</si>
  <si>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</si>
  <si>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</si>
  <si>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</si>
  <si>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</si>
  <si>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</si>
  <si>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</si>
  <si>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</si>
  <si>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 xml:space="preserve">Просроченная кредиторская задолженность, тыс. рублей 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</si>
  <si>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</si>
  <si>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</si>
  <si>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</si>
  <si>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</si>
  <si>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</si>
  <si>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</si>
  <si>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</si>
  <si>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</si>
  <si>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</si>
  <si>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</si>
  <si>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</si>
  <si>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Средняя заработная плата педагогических работников муниципальных образовательных организаций общего образования, установленная соглашением о реализации мероприятий по повышению заработной платы, рублей</t>
  </si>
  <si>
    <t>Фактический размер средней заработной платы педагогических работников муниципальных образовательных организаций общего образования, на отчетную дату, рублей</t>
  </si>
  <si>
    <t>Средняя заработная плата педагогических работников муниципальных образовательных организаций дошкольного образования, установленная соглашением о реализации мероприятий по повышению заработной платы, рублей</t>
  </si>
  <si>
    <r>
      <t>Фактический размер средней заработной платы</t>
    </r>
    <r>
      <rPr>
        <sz val="10"/>
        <rFont val="Times New Roman"/>
        <family val="1"/>
      </rPr>
      <t xml:space="preserve"> педагогических работников муниципальных образовательных организаций дошкольного образования, на отчетную дату, рублей</t>
    </r>
  </si>
  <si>
    <t>3.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</si>
  <si>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общего образования, 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</si>
  <si>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дошкольного образования,  на отчетную дату, %</t>
  </si>
  <si>
    <t xml:space="preserve">2.2.2.а.  Наличие просроченной кредиторской задолженности, тыс. рублей 
</t>
  </si>
  <si>
    <t>2.2.3.а. Соблюдение установленного норматива формирования расходов на содержание органов местного самоуправлени</t>
  </si>
  <si>
    <t>реквизиты нормативного правового акта, предусматривающего повышение оплаты труда (в случае принятия решения о повышении оплаты труда)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</si>
  <si>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</si>
  <si>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отклонение (-) от первоначального плана</t>
  </si>
  <si>
    <r>
      <t>Предусмотрено в бюджете на оплату коммунальных услуг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</si>
  <si>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</si>
  <si>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оплату коммунальных услуг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</si>
  <si>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</si>
  <si>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Предусмотрено в бюджете на выплату заработной платы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</si>
  <si>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</si>
  <si>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выплату заработной платы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</si>
  <si>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</si>
  <si>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</si>
  <si>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</si>
  <si>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</si>
  <si>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</si>
  <si>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Заработная плата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</si>
  <si>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Начисления на заработную плату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</si>
  <si>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Задолженность по начислениям за декабрь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</si>
  <si>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Начисления на заработную плату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</si>
  <si>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Задолженность по начислениям за декабрь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</si>
  <si>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Потребность средств на оплату коммунальных услуг на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</si>
  <si>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Кредиторская задолженность по коммунальным услугам за 2016 год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</si>
  <si>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Потребность средств на оплату коммунальных услуг на 2017 год (без учета переданных государственных полномочий), тыс.рублей 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</si>
  <si>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Кредиторская задолженность по коммунальным услугам за 2016 год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</si>
  <si>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Задолженность по начислениям за октябрь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</si>
  <si>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Задолженность по начислениям за ноябрь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</si>
  <si>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Задолженность по начислениям за октябрь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</si>
  <si>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Задолженность по начислениям за ноябрь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</si>
  <si>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t>4.</t>
  </si>
  <si>
    <t>5.</t>
  </si>
  <si>
    <t>6.</t>
  </si>
  <si>
    <t>7.</t>
  </si>
  <si>
    <t>Численность работников органов местного самоуправления на начало текущего года (штатные единицы)</t>
  </si>
  <si>
    <t>Численность работников органов местного самоуправления на отчетную дату (штатные единицы)</t>
  </si>
  <si>
    <t>Увеличение численности работников органов местного самоуправления за отчётный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</si>
  <si>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органов местного самоуправления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</si>
  <si>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Численность работников муниципальных учреждений на начало текущего года (штатные единицы)</t>
  </si>
  <si>
    <t>Численность работников муниципальных учреждений на отчетную дату (штатные единицы)</t>
  </si>
  <si>
    <t xml:space="preserve"> Увеличение численности работников муниципальных учреждений  за отчетный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</si>
  <si>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муниципальных учреждений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</si>
  <si>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r>
      <t xml:space="preserve">Заработная плата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</si>
  <si>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Невыплаченная заработная плата за декабрь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</si>
  <si>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 (соответствует строка 16+строка 22)</t>
  </si>
  <si>
    <t xml:space="preserve">2.2.1.а.  Планирование в необходимом объеме расходов на выплату заработной платы, начислениям на оплату труда, оплату коммунальных услуг, уплату налога на имущество организаций (Информация представляется по муниципальным учреждениям (бюджетным, автономным, казенным) </t>
  </si>
  <si>
    <t>Предусмотрено в бюджете на расходы по заработной плате с начислениями на доплаты до МРОТ по ставкам, содержащимся за счет средств субвенции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(за счет субсидии на выравнивание)</t>
  </si>
  <si>
    <t>8.</t>
  </si>
  <si>
    <t>Предусмотрено в бюджете на уплату органами местного самоуправления и муниципальными организациями налога на имущество организаций (за счет субсидии на выравнивание)</t>
  </si>
  <si>
    <t xml:space="preserve">2.2.1.б.  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организаций общего образования и педагогических работников муниципальных образовательных организаций дошкольного образования, работников муниципальных учреждений культуры, заключенными между муниципальным образованием и министерством образования Кировской области, министерством культуры Кировской области, на отчетную дату </t>
  </si>
  <si>
    <t>Средняя заработная плата работников муниципальных учреждений культуры, установленная соглашением о реализации мероприятий по повышению заработной платы, рублей</t>
  </si>
  <si>
    <t>Глава муниципального образования</t>
  </si>
  <si>
    <t>2.2.4. Мораторий на увеличение в течение финансового года численности работников органов местного самоуправления и работников муниципальных учреждений,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</si>
  <si>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 xml:space="preserve">2.2.2.б. Недопущение повышения оплаты труда работников органов местного самоуправления и работников муниципальных учреждений в 2017 году выше темпов роста, предусмотренных на областном уровне (кроме категорий, установленных Указами Президента РФ от 7 мая 2012 №597, от 1 июня 2012 №761)
</t>
  </si>
  <si>
    <t>Фактический размер средней заработной платы работников муниципальных учреждений культуры, на отчетную дату, рублей</t>
  </si>
  <si>
    <t>Исполнение соглашения о реализации мероприятий по повышению заработной платы работникам муниципальных учреждений культуры, на отчетную дату, %</t>
  </si>
  <si>
    <t>2.2.2.в. Недопущение необоснованного снижения ассигнований на оплату труда и начисления на выплаты по оплате труда к первоначальном плану (по муниципальному району, городскому округу)</t>
  </si>
  <si>
    <t xml:space="preserve">Фактический объем муниципальных заимствований, по итогам года, тыс.рублей </t>
  </si>
  <si>
    <t>Размер дефицита местного бюджета, по итогам года</t>
  </si>
  <si>
    <t>Фактический объем муниципального долга, по итогам года, тыс.рублей</t>
  </si>
  <si>
    <t xml:space="preserve">Бюджетные кредиты, привлекаемые в местный бюджет, от других бюджетов бюджетной системы Российской Федерации, по итогам года, тыс.рублей
</t>
  </si>
  <si>
    <t>Фактическое исполнение налоговых доходов по дополнительным нормативам отчислений, по итогам года, тыс. рублей</t>
  </si>
  <si>
    <r>
      <t>Невыплаченная заработная плата за декабрь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</si>
  <si>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Фактический объем доходов местного бюджета без учета объема безвозмездных поступлений</t>
    </r>
    <r>
      <rPr>
        <sz val="10"/>
        <rFont val="Times New Roman"/>
        <family val="1"/>
      </rPr>
      <t>, по итогам года, тыс.рублей</t>
    </r>
  </si>
  <si>
    <t>Сумма, направляемая на погашение долговых обязательств  (в том числе кредиты кредитных организаций, бюджетные кредиты,  муниципальной гарантии) по итогам года, тыс.рублей</t>
  </si>
  <si>
    <t>А.Е.Рогожников</t>
  </si>
  <si>
    <t>Н.А.Игошина</t>
  </si>
  <si>
    <t>Логинова Наталия Ивановна  Протасова Нина Павловна</t>
  </si>
  <si>
    <t>8 83345 21771                        8 83345 21257</t>
  </si>
  <si>
    <t>о выполнении условий Соглашения о предоставлении бюджету  Шабалинского района (городского округа) из областного бюджета субсидии на выравнивание обеспеченности муниципальных образований области по состоянию на  01.07.2017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</si>
</sst>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1" fillId="0" borderId="15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34" borderId="12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vertical="top" wrapText="1"/>
    </xf>
    <xf numFmtId="172" fontId="1" fillId="34" borderId="15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172" fontId="1" fillId="34" borderId="10" xfId="0" applyNumberFormat="1" applyFont="1" applyFill="1" applyBorder="1" applyAlignment="1">
      <alignment horizontal="center" vertical="top"/>
    </xf>
    <xf numFmtId="16" fontId="1" fillId="34" borderId="13" xfId="0" applyNumberFormat="1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/>
    </xf>
    <xf numFmtId="16" fontId="1" fillId="34" borderId="13" xfId="0" applyNumberFormat="1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172" fontId="1" fillId="34" borderId="14" xfId="0" applyNumberFormat="1" applyFont="1" applyFill="1" applyBorder="1" applyAlignment="1">
      <alignment horizontal="center" vertical="top"/>
    </xf>
    <xf numFmtId="16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vertical="top"/>
    </xf>
    <xf numFmtId="1" fontId="1" fillId="34" borderId="14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/>
    </xf>
    <xf numFmtId="172" fontId="5" fillId="34" borderId="15" xfId="0" applyNumberFormat="1" applyFont="1" applyFill="1" applyBorder="1" applyAlignment="1">
      <alignment vertical="top"/>
    </xf>
    <xf numFmtId="0" fontId="4" fillId="35" borderId="17" xfId="0" applyFont="1" applyFill="1" applyBorder="1" applyAlignment="1">
      <alignment vertical="top" wrapText="1"/>
    </xf>
    <xf numFmtId="0" fontId="5" fillId="35" borderId="17" xfId="0" applyFont="1" applyFill="1" applyBorder="1" applyAlignment="1">
      <alignment vertical="top"/>
    </xf>
    <xf numFmtId="0" fontId="4" fillId="36" borderId="12" xfId="0" applyFont="1" applyFill="1" applyBorder="1" applyAlignment="1">
      <alignment vertical="top" wrapText="1"/>
    </xf>
    <xf numFmtId="0" fontId="5" fillId="36" borderId="11" xfId="0" applyFont="1" applyFill="1" applyBorder="1" applyAlignment="1">
      <alignment vertical="top"/>
    </xf>
    <xf numFmtId="0" fontId="5" fillId="36" borderId="15" xfId="0" applyFont="1" applyFill="1" applyBorder="1" applyAlignment="1">
      <alignment vertical="top"/>
    </xf>
    <xf numFmtId="0" fontId="4" fillId="36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0" fontId="4" fillId="36" borderId="18" xfId="0" applyFont="1" applyFill="1" applyBorder="1" applyAlignment="1">
      <alignment vertical="top" wrapText="1"/>
    </xf>
    <xf numFmtId="0" fontId="0" fillId="36" borderId="19" xfId="0" applyFill="1" applyBorder="1" applyAlignment="1">
      <alignment vertical="top"/>
    </xf>
    <xf numFmtId="0" fontId="0" fillId="36" borderId="20" xfId="0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7">
      <selection activeCell="C17" sqref="C17"/>
    </sheetView>
  </sheetViews>
  <sheetFormatPr defaultColWidth="9.00390625" defaultRowHeight="12.75"/>
  <cols>
    <col min="1" max="1" width="4.625" style="0" customWidth="1"/>
    <col min="2" max="2" width="71.75390625" style="8" customWidth="1"/>
    <col min="3" max="3" width="16.125" style="0" customWidth="1"/>
    <col min="8" max="8" width="7.625" style="0" customWidth="1"/>
  </cols>
  <sheetData>
    <row r="1" spans="1:3" ht="14.25">
      <c r="A1" s="66" t="s">
        <v>0</v>
      </c>
      <c r="B1" s="66"/>
      <c r="C1" s="66"/>
    </row>
    <row r="2" spans="1:3" ht="72" customHeight="1" thickBot="1">
      <c r="A2" s="67" t="s">
        <v>113</v>
      </c>
      <c r="B2" s="68"/>
      <c r="C2" s="68"/>
    </row>
    <row r="3" spans="1:3" ht="39" customHeight="1">
      <c r="A3" s="63" t="s">
        <v>89</v>
      </c>
      <c r="B3" s="69"/>
      <c r="C3" s="70"/>
    </row>
    <row r="4" spans="1:3" s="1" customFormat="1" ht="25.5">
      <c r="A4" s="30" t="s">
        <v>3</v>
      </c>
      <c r="B4" s="5" t="s">
        <v>61</v>
      </c>
      <c r="C4" s="12">
        <v>55630.6</v>
      </c>
    </row>
    <row r="5" spans="1:3" s="1" customFormat="1" ht="27.75" customHeight="1">
      <c r="A5" s="30"/>
      <c r="B5" s="5" t="s">
        <v>106</v>
      </c>
      <c r="C5" s="12">
        <v>1681.9</v>
      </c>
    </row>
    <row r="6" spans="1:3" s="1" customFormat="1" ht="38.25">
      <c r="A6" s="30"/>
      <c r="B6" s="5" t="s">
        <v>53</v>
      </c>
      <c r="C6" s="12">
        <v>55211.3</v>
      </c>
    </row>
    <row r="7" spans="1:3" s="1" customFormat="1" ht="33" customHeight="1">
      <c r="A7" s="30"/>
      <c r="B7" s="5" t="s">
        <v>54</v>
      </c>
      <c r="C7" s="13">
        <f>C4-C6+C5</f>
        <v>2101.1999999999957</v>
      </c>
    </row>
    <row r="8" spans="1:3" s="1" customFormat="1" ht="33" customHeight="1">
      <c r="A8" s="31" t="s">
        <v>4</v>
      </c>
      <c r="B8" s="5" t="s">
        <v>62</v>
      </c>
      <c r="C8" s="26">
        <v>16094.4</v>
      </c>
    </row>
    <row r="9" spans="1:3" s="1" customFormat="1" ht="33" customHeight="1">
      <c r="A9" s="34"/>
      <c r="B9" s="38" t="s">
        <v>70</v>
      </c>
      <c r="C9" s="36">
        <v>0</v>
      </c>
    </row>
    <row r="10" spans="1:3" s="1" customFormat="1" ht="33" customHeight="1">
      <c r="A10" s="34"/>
      <c r="B10" s="38" t="s">
        <v>71</v>
      </c>
      <c r="C10" s="36">
        <v>0</v>
      </c>
    </row>
    <row r="11" spans="1:3" s="1" customFormat="1" ht="33" customHeight="1">
      <c r="A11" s="34"/>
      <c r="B11" s="38" t="s">
        <v>63</v>
      </c>
      <c r="C11" s="36">
        <v>1134.5</v>
      </c>
    </row>
    <row r="12" spans="1:3" s="1" customFormat="1" ht="38.25" customHeight="1">
      <c r="A12" s="31"/>
      <c r="B12" s="5" t="s">
        <v>57</v>
      </c>
      <c r="C12" s="26">
        <v>16644.9</v>
      </c>
    </row>
    <row r="13" spans="1:3" s="1" customFormat="1" ht="39.75" customHeight="1">
      <c r="A13" s="31"/>
      <c r="B13" s="5" t="s">
        <v>58</v>
      </c>
      <c r="C13" s="26">
        <f>C8+C9+C10+C11-C12</f>
        <v>584</v>
      </c>
    </row>
    <row r="14" spans="1:3" ht="25.5">
      <c r="A14" s="22" t="s">
        <v>41</v>
      </c>
      <c r="B14" s="5" t="s">
        <v>86</v>
      </c>
      <c r="C14" s="29">
        <v>48420.3</v>
      </c>
    </row>
    <row r="15" spans="1:3" ht="25.5">
      <c r="A15" s="22"/>
      <c r="B15" s="5" t="s">
        <v>87</v>
      </c>
      <c r="C15" s="29">
        <v>1657.4</v>
      </c>
    </row>
    <row r="16" spans="1:3" ht="38.25">
      <c r="A16" s="22"/>
      <c r="B16" s="5" t="s">
        <v>55</v>
      </c>
      <c r="C16" s="29">
        <v>47976.5</v>
      </c>
    </row>
    <row r="17" spans="1:3" ht="38.25">
      <c r="A17" s="22"/>
      <c r="B17" s="5" t="s">
        <v>56</v>
      </c>
      <c r="C17" s="29">
        <f>C14+C15-C16</f>
        <v>2101.2000000000044</v>
      </c>
    </row>
    <row r="18" spans="1:3" ht="25.5">
      <c r="A18" s="22" t="s">
        <v>74</v>
      </c>
      <c r="B18" s="5" t="s">
        <v>64</v>
      </c>
      <c r="C18" s="29">
        <v>13984.4</v>
      </c>
    </row>
    <row r="19" spans="1:3" ht="25.5">
      <c r="A19" s="34"/>
      <c r="B19" s="38" t="s">
        <v>72</v>
      </c>
      <c r="C19" s="36">
        <v>0</v>
      </c>
    </row>
    <row r="20" spans="1:3" ht="25.5">
      <c r="A20" s="34"/>
      <c r="B20" s="38" t="s">
        <v>73</v>
      </c>
      <c r="C20" s="36">
        <v>0</v>
      </c>
    </row>
    <row r="21" spans="1:3" ht="25.5">
      <c r="A21" s="34"/>
      <c r="B21" s="38" t="s">
        <v>65</v>
      </c>
      <c r="C21" s="36">
        <v>1081.9</v>
      </c>
    </row>
    <row r="22" spans="1:3" ht="38.25">
      <c r="A22" s="22"/>
      <c r="B22" s="5" t="s">
        <v>59</v>
      </c>
      <c r="C22" s="29">
        <v>14482.3</v>
      </c>
    </row>
    <row r="23" spans="1:3" ht="25.5">
      <c r="A23" s="22"/>
      <c r="B23" s="5" t="s">
        <v>60</v>
      </c>
      <c r="C23" s="29">
        <f>C18+C19+C20+C21-C22</f>
        <v>584</v>
      </c>
    </row>
    <row r="24" spans="1:3" ht="30.75" customHeight="1">
      <c r="A24" s="21" t="s">
        <v>75</v>
      </c>
      <c r="B24" s="4" t="s">
        <v>66</v>
      </c>
      <c r="C24" s="14">
        <v>27348.6</v>
      </c>
    </row>
    <row r="25" spans="1:3" ht="25.5">
      <c r="A25" s="21"/>
      <c r="B25" s="4" t="s">
        <v>67</v>
      </c>
      <c r="C25" s="14">
        <v>1099.5</v>
      </c>
    </row>
    <row r="26" spans="1:3" ht="38.25">
      <c r="A26" s="21"/>
      <c r="B26" s="4" t="s">
        <v>49</v>
      </c>
      <c r="C26" s="14">
        <v>28448.1</v>
      </c>
    </row>
    <row r="27" spans="1:3" ht="25.5">
      <c r="A27" s="21"/>
      <c r="B27" s="4" t="s">
        <v>50</v>
      </c>
      <c r="C27" s="15">
        <f>C24+C25-C26</f>
        <v>0</v>
      </c>
    </row>
    <row r="28" spans="1:3" ht="38.25">
      <c r="A28" s="22" t="s">
        <v>76</v>
      </c>
      <c r="B28" s="4" t="s">
        <v>68</v>
      </c>
      <c r="C28" s="29">
        <v>25151</v>
      </c>
    </row>
    <row r="29" spans="1:3" ht="25.5">
      <c r="A29" s="22"/>
      <c r="B29" s="4" t="s">
        <v>69</v>
      </c>
      <c r="C29" s="29">
        <v>1066.9</v>
      </c>
    </row>
    <row r="30" spans="1:3" ht="38.25">
      <c r="A30" s="22"/>
      <c r="B30" s="4" t="s">
        <v>51</v>
      </c>
      <c r="C30" s="29">
        <v>26217.9</v>
      </c>
    </row>
    <row r="31" spans="1:3" ht="25.5">
      <c r="A31" s="22"/>
      <c r="B31" s="4" t="s">
        <v>52</v>
      </c>
      <c r="C31" s="29">
        <f>C28+C29-C30</f>
        <v>0</v>
      </c>
    </row>
    <row r="32" spans="1:3" ht="64.5" customHeight="1">
      <c r="A32" s="34" t="s">
        <v>77</v>
      </c>
      <c r="B32" s="35" t="s">
        <v>90</v>
      </c>
      <c r="C32" s="36">
        <v>1294</v>
      </c>
    </row>
    <row r="33" spans="1:3" ht="40.5" customHeight="1" thickBot="1">
      <c r="A33" s="34" t="s">
        <v>91</v>
      </c>
      <c r="B33" s="35" t="s">
        <v>92</v>
      </c>
      <c r="C33" s="36">
        <v>6046</v>
      </c>
    </row>
    <row r="34" spans="1:3" ht="81.75" customHeight="1">
      <c r="A34" s="63" t="s">
        <v>93</v>
      </c>
      <c r="B34" s="69"/>
      <c r="C34" s="70"/>
    </row>
    <row r="35" spans="1:5" ht="45.75" customHeight="1">
      <c r="A35" s="22" t="s">
        <v>3</v>
      </c>
      <c r="B35" s="6" t="s">
        <v>37</v>
      </c>
      <c r="C35" s="26">
        <v>20333.7</v>
      </c>
      <c r="D35" s="1"/>
      <c r="E35" s="1"/>
    </row>
    <row r="36" spans="1:5" ht="41.25" customHeight="1">
      <c r="A36" s="22"/>
      <c r="B36" s="6" t="s">
        <v>38</v>
      </c>
      <c r="C36" s="26">
        <v>24769.4</v>
      </c>
      <c r="D36" s="1"/>
      <c r="E36" s="1"/>
    </row>
    <row r="37" spans="1:5" ht="43.5" customHeight="1">
      <c r="A37" s="22"/>
      <c r="B37" s="6" t="s">
        <v>42</v>
      </c>
      <c r="C37" s="26">
        <f>C36/C35*100</f>
        <v>121.81452465611275</v>
      </c>
      <c r="D37" s="1"/>
      <c r="E37" s="1"/>
    </row>
    <row r="38" spans="1:5" ht="42.75" customHeight="1">
      <c r="A38" s="22" t="s">
        <v>4</v>
      </c>
      <c r="B38" s="6" t="s">
        <v>39</v>
      </c>
      <c r="C38" s="26">
        <v>17354.1</v>
      </c>
      <c r="D38" s="1"/>
      <c r="E38" s="1"/>
    </row>
    <row r="39" spans="1:5" ht="41.25" customHeight="1">
      <c r="A39" s="22"/>
      <c r="B39" s="6" t="s">
        <v>40</v>
      </c>
      <c r="C39" s="26">
        <v>19508.9</v>
      </c>
      <c r="D39" s="1"/>
      <c r="E39" s="1"/>
    </row>
    <row r="40" spans="1:5" ht="43.5" customHeight="1">
      <c r="A40" s="22"/>
      <c r="B40" s="6" t="s">
        <v>43</v>
      </c>
      <c r="C40" s="26">
        <f>C39/C38*100</f>
        <v>112.41666234492138</v>
      </c>
      <c r="D40" s="1"/>
      <c r="E40" s="1"/>
    </row>
    <row r="41" spans="1:5" ht="39.75" customHeight="1">
      <c r="A41" s="34" t="s">
        <v>41</v>
      </c>
      <c r="B41" s="35" t="s">
        <v>94</v>
      </c>
      <c r="C41" s="36">
        <v>14322</v>
      </c>
      <c r="D41" s="1"/>
      <c r="E41" s="1"/>
    </row>
    <row r="42" spans="1:5" ht="29.25" customHeight="1">
      <c r="A42" s="49"/>
      <c r="B42" s="35" t="s">
        <v>98</v>
      </c>
      <c r="C42" s="36">
        <v>15367.4</v>
      </c>
      <c r="D42" s="1"/>
      <c r="E42" s="1"/>
    </row>
    <row r="43" spans="1:5" ht="26.25" thickBot="1">
      <c r="A43" s="49"/>
      <c r="B43" s="35" t="s">
        <v>99</v>
      </c>
      <c r="C43" s="36">
        <f>C42/C41*100</f>
        <v>107.29925987990502</v>
      </c>
      <c r="D43" s="1"/>
      <c r="E43" s="1"/>
    </row>
    <row r="44" spans="1:3" ht="18.75" customHeight="1">
      <c r="A44" s="63" t="s">
        <v>44</v>
      </c>
      <c r="B44" s="64"/>
      <c r="C44" s="65"/>
    </row>
    <row r="45" spans="1:3" ht="13.5" thickBot="1">
      <c r="A45" s="11"/>
      <c r="B45" s="4" t="s">
        <v>25</v>
      </c>
      <c r="C45" s="14">
        <v>0</v>
      </c>
    </row>
    <row r="46" spans="1:3" ht="41.25" customHeight="1">
      <c r="A46" s="63" t="s">
        <v>97</v>
      </c>
      <c r="B46" s="64"/>
      <c r="C46" s="65"/>
    </row>
    <row r="47" spans="1:3" ht="25.5">
      <c r="A47" s="10"/>
      <c r="B47" s="7" t="s">
        <v>46</v>
      </c>
      <c r="C47" s="27">
        <v>0</v>
      </c>
    </row>
    <row r="48" spans="1:6" s="32" customFormat="1" ht="25.5" customHeight="1">
      <c r="A48" s="53" t="s">
        <v>100</v>
      </c>
      <c r="B48" s="54"/>
      <c r="C48" s="55"/>
      <c r="D48" s="33"/>
      <c r="F48"/>
    </row>
    <row r="49" spans="1:4" s="32" customFormat="1" ht="28.5" customHeight="1">
      <c r="A49" s="16"/>
      <c r="B49" s="5" t="s">
        <v>47</v>
      </c>
      <c r="C49" s="28">
        <v>62458.8</v>
      </c>
      <c r="D49" s="33"/>
    </row>
    <row r="50" spans="1:4" s="32" customFormat="1" ht="39" customHeight="1">
      <c r="A50" s="48"/>
      <c r="B50" s="38" t="s">
        <v>88</v>
      </c>
      <c r="C50" s="50">
        <f>C16+C22</f>
        <v>62458.8</v>
      </c>
      <c r="D50" s="33"/>
    </row>
    <row r="51" spans="1:4" s="32" customFormat="1" ht="18.75" customHeight="1">
      <c r="A51" s="16"/>
      <c r="B51" s="5" t="s">
        <v>48</v>
      </c>
      <c r="C51" s="27">
        <f>C50-C49</f>
        <v>0</v>
      </c>
      <c r="D51" s="33"/>
    </row>
    <row r="52" spans="1:6" s="32" customFormat="1" ht="26.25" customHeight="1">
      <c r="A52" s="53" t="s">
        <v>45</v>
      </c>
      <c r="B52" s="54"/>
      <c r="C52" s="55"/>
      <c r="D52" s="2"/>
      <c r="E52" s="2"/>
      <c r="F52" s="2"/>
    </row>
    <row r="53" spans="1:6" s="32" customFormat="1" ht="25.5">
      <c r="A53" s="17"/>
      <c r="B53" s="5" t="s">
        <v>17</v>
      </c>
      <c r="C53" s="12">
        <v>22972.5</v>
      </c>
      <c r="D53" s="3"/>
      <c r="E53" s="3"/>
      <c r="F53" s="3"/>
    </row>
    <row r="54" spans="1:3" s="3" customFormat="1" ht="25.5">
      <c r="A54" s="17"/>
      <c r="B54" s="5" t="s">
        <v>18</v>
      </c>
      <c r="C54" s="12">
        <v>23229</v>
      </c>
    </row>
    <row r="55" spans="1:3" s="3" customFormat="1" ht="25.5">
      <c r="A55" s="17"/>
      <c r="B55" s="5" t="s">
        <v>19</v>
      </c>
      <c r="C55" s="12">
        <f>C53-C54</f>
        <v>-256.5</v>
      </c>
    </row>
    <row r="56" spans="1:3" ht="26.25" customHeight="1">
      <c r="A56" s="56" t="s">
        <v>36</v>
      </c>
      <c r="B56" s="57"/>
      <c r="C56" s="58"/>
    </row>
    <row r="57" spans="1:3" ht="12.75">
      <c r="A57" s="18"/>
      <c r="B57" s="4" t="s">
        <v>2</v>
      </c>
      <c r="C57" s="14" t="s">
        <v>1</v>
      </c>
    </row>
    <row r="58" spans="1:3" ht="30" customHeight="1">
      <c r="A58" s="56" t="s">
        <v>15</v>
      </c>
      <c r="B58" s="59"/>
      <c r="C58" s="60"/>
    </row>
    <row r="59" spans="1:3" ht="38.25">
      <c r="A59" s="24" t="s">
        <v>3</v>
      </c>
      <c r="B59" s="4" t="s">
        <v>27</v>
      </c>
      <c r="C59" s="14">
        <v>62985.1</v>
      </c>
    </row>
    <row r="60" spans="1:3" ht="38.25">
      <c r="A60" s="25"/>
      <c r="B60" s="4" t="s">
        <v>9</v>
      </c>
      <c r="C60" s="14">
        <v>16000</v>
      </c>
    </row>
    <row r="61" spans="1:3" ht="27.75" customHeight="1">
      <c r="A61" s="21"/>
      <c r="B61" s="4" t="s">
        <v>29</v>
      </c>
      <c r="C61" s="14">
        <v>0</v>
      </c>
    </row>
    <row r="62" spans="1:3" ht="32.25" customHeight="1">
      <c r="A62" s="21"/>
      <c r="B62" s="4" t="s">
        <v>26</v>
      </c>
      <c r="C62" s="14">
        <v>1168.7</v>
      </c>
    </row>
    <row r="63" spans="1:3" ht="38.25">
      <c r="A63" s="21"/>
      <c r="B63" s="4" t="s">
        <v>28</v>
      </c>
      <c r="C63" s="20">
        <f>IF((C60-C61)&gt;(C59-C62),(C60-C61)-((C59-C62)),IF((C60-C61)&lt;=(C59-C62),0))</f>
        <v>0</v>
      </c>
    </row>
    <row r="64" spans="1:3" ht="25.5">
      <c r="A64" s="45" t="s">
        <v>4</v>
      </c>
      <c r="B64" s="38" t="s">
        <v>107</v>
      </c>
      <c r="C64" s="41">
        <v>35929.2</v>
      </c>
    </row>
    <row r="65" spans="1:3" ht="12.75">
      <c r="A65" s="46"/>
      <c r="B65" s="38" t="s">
        <v>103</v>
      </c>
      <c r="C65" s="41">
        <v>2533</v>
      </c>
    </row>
    <row r="66" spans="1:3" ht="27.75" customHeight="1">
      <c r="A66" s="46"/>
      <c r="B66" s="38" t="s">
        <v>104</v>
      </c>
      <c r="C66" s="41">
        <v>0</v>
      </c>
    </row>
    <row r="67" spans="1:3" ht="25.5">
      <c r="A67" s="46"/>
      <c r="B67" s="38" t="s">
        <v>105</v>
      </c>
      <c r="C67" s="41">
        <v>500.6</v>
      </c>
    </row>
    <row r="68" spans="1:3" ht="38.25">
      <c r="A68" s="46"/>
      <c r="B68" s="38" t="s">
        <v>5</v>
      </c>
      <c r="C68" s="47">
        <f>IF((C65-C66)&gt;(C64-C67),(C65-C66)-((C64-C67)),IF((C65-C66)&lt;=(C64-C67),0))</f>
        <v>0</v>
      </c>
    </row>
    <row r="69" spans="1:3" ht="32.25" customHeight="1">
      <c r="A69" s="56" t="s">
        <v>35</v>
      </c>
      <c r="B69" s="59"/>
      <c r="C69" s="60"/>
    </row>
    <row r="70" spans="1:3" ht="25.5">
      <c r="A70" s="24" t="s">
        <v>3</v>
      </c>
      <c r="B70" s="4" t="s">
        <v>30</v>
      </c>
      <c r="C70" s="14">
        <v>251406.6</v>
      </c>
    </row>
    <row r="71" spans="1:3" ht="38.25">
      <c r="A71" s="25"/>
      <c r="B71" s="4" t="s">
        <v>32</v>
      </c>
      <c r="C71" s="14">
        <v>72350.1</v>
      </c>
    </row>
    <row r="72" spans="1:3" ht="25.5">
      <c r="A72" s="21"/>
      <c r="B72" s="4" t="s">
        <v>31</v>
      </c>
      <c r="C72" s="14">
        <v>1000</v>
      </c>
    </row>
    <row r="73" spans="1:3" ht="12.75">
      <c r="A73" s="21"/>
      <c r="B73" s="4" t="s">
        <v>6</v>
      </c>
      <c r="C73" s="13">
        <f>C72/(C70-C71)*100</f>
        <v>0.5584829369500688</v>
      </c>
    </row>
    <row r="74" spans="1:3" ht="38.25">
      <c r="A74" s="21"/>
      <c r="B74" s="4" t="s">
        <v>7</v>
      </c>
      <c r="C74" s="13">
        <v>15</v>
      </c>
    </row>
    <row r="75" spans="1:3" ht="51">
      <c r="A75" s="21"/>
      <c r="B75" s="4" t="s">
        <v>8</v>
      </c>
      <c r="C75" s="13">
        <f>IF((C72/(C70-C71)*100)&gt;15,C72-((C70-C71)*15/100),IF((C72/(C70-C71)*100)&lt;=15,0))</f>
        <v>0</v>
      </c>
    </row>
    <row r="76" spans="1:3" ht="19.5" customHeight="1">
      <c r="A76" s="24" t="s">
        <v>4</v>
      </c>
      <c r="B76" s="4" t="s">
        <v>33</v>
      </c>
      <c r="C76" s="12">
        <v>123630</v>
      </c>
    </row>
    <row r="77" spans="1:3" ht="29.25" customHeight="1">
      <c r="A77" s="19"/>
      <c r="B77" s="4" t="s">
        <v>34</v>
      </c>
      <c r="C77" s="12">
        <v>42272.5</v>
      </c>
    </row>
    <row r="78" spans="1:3" ht="25.5">
      <c r="A78" s="11"/>
      <c r="B78" s="4" t="s">
        <v>10</v>
      </c>
      <c r="C78" s="12">
        <v>255.6</v>
      </c>
    </row>
    <row r="79" spans="1:3" ht="12.75">
      <c r="A79" s="11"/>
      <c r="B79" s="4" t="s">
        <v>6</v>
      </c>
      <c r="C79" s="13">
        <f>C78/(C76-C77)*100</f>
        <v>0.31416894570260884</v>
      </c>
    </row>
    <row r="80" spans="1:3" ht="38.25">
      <c r="A80" s="11"/>
      <c r="B80" s="4" t="s">
        <v>11</v>
      </c>
      <c r="C80" s="15">
        <v>15</v>
      </c>
    </row>
    <row r="81" spans="1:3" ht="51">
      <c r="A81" s="11"/>
      <c r="B81" s="4" t="s">
        <v>12</v>
      </c>
      <c r="C81" s="15">
        <f>IF((C78/(C76-C77)*100)&gt;15,C78-((C76-C77)*15/100),IF((C78/(C76-C77)*100)&lt;=15,0))</f>
        <v>0</v>
      </c>
    </row>
    <row r="82" spans="1:3" ht="32.25" customHeight="1">
      <c r="A82" s="61" t="s">
        <v>16</v>
      </c>
      <c r="B82" s="62"/>
      <c r="C82" s="62"/>
    </row>
    <row r="83" spans="1:3" ht="25.5">
      <c r="A83" s="25" t="s">
        <v>3</v>
      </c>
      <c r="B83" s="5" t="s">
        <v>23</v>
      </c>
      <c r="C83" s="12">
        <v>12400</v>
      </c>
    </row>
    <row r="84" spans="1:3" ht="12.75">
      <c r="A84" s="25"/>
      <c r="B84" s="5" t="s">
        <v>21</v>
      </c>
      <c r="C84" s="12">
        <v>4360.5</v>
      </c>
    </row>
    <row r="85" spans="1:3" ht="38.25">
      <c r="A85" s="25"/>
      <c r="B85" s="5" t="s">
        <v>24</v>
      </c>
      <c r="C85" s="12">
        <v>9267</v>
      </c>
    </row>
    <row r="86" spans="1:3" ht="38.25">
      <c r="A86" s="23"/>
      <c r="B86" s="5" t="s">
        <v>22</v>
      </c>
      <c r="C86" s="15">
        <f>C83-C84-C85</f>
        <v>-1227.5</v>
      </c>
    </row>
    <row r="87" spans="1:3" ht="12.75">
      <c r="A87" s="40" t="s">
        <v>4</v>
      </c>
      <c r="B87" s="38" t="s">
        <v>101</v>
      </c>
      <c r="C87" s="41">
        <v>0</v>
      </c>
    </row>
    <row r="88" spans="1:3" ht="12.75">
      <c r="A88" s="42"/>
      <c r="B88" s="38" t="s">
        <v>102</v>
      </c>
      <c r="C88" s="41">
        <v>0</v>
      </c>
    </row>
    <row r="89" spans="1:3" ht="38.25">
      <c r="A89" s="42"/>
      <c r="B89" s="38" t="s">
        <v>108</v>
      </c>
      <c r="C89" s="41">
        <v>5500</v>
      </c>
    </row>
    <row r="90" spans="1:3" ht="25.5">
      <c r="A90" s="43"/>
      <c r="B90" s="38" t="s">
        <v>20</v>
      </c>
      <c r="C90" s="44">
        <f>C87-C88-C89</f>
        <v>-5500</v>
      </c>
    </row>
    <row r="91" spans="1:3" ht="54.75" customHeight="1">
      <c r="A91" s="51" t="s">
        <v>96</v>
      </c>
      <c r="B91" s="52"/>
      <c r="C91" s="52"/>
    </row>
    <row r="92" spans="1:3" ht="25.5">
      <c r="A92" s="37" t="s">
        <v>3</v>
      </c>
      <c r="B92" s="38" t="s">
        <v>78</v>
      </c>
      <c r="C92" s="39">
        <v>66</v>
      </c>
    </row>
    <row r="93" spans="1:3" ht="25.5">
      <c r="A93" s="38"/>
      <c r="B93" s="38" t="s">
        <v>79</v>
      </c>
      <c r="C93" s="39">
        <v>66</v>
      </c>
    </row>
    <row r="94" spans="1:3" ht="51">
      <c r="A94" s="38"/>
      <c r="B94" s="38" t="s">
        <v>80</v>
      </c>
      <c r="C94" s="39">
        <v>0</v>
      </c>
    </row>
    <row r="95" spans="1:3" ht="51">
      <c r="A95" s="38"/>
      <c r="B95" s="38" t="s">
        <v>81</v>
      </c>
      <c r="C95" s="39">
        <f>C93-C92-C94</f>
        <v>0</v>
      </c>
    </row>
    <row r="96" spans="1:3" ht="25.5">
      <c r="A96" s="37" t="s">
        <v>4</v>
      </c>
      <c r="B96" s="38" t="s">
        <v>82</v>
      </c>
      <c r="C96" s="39">
        <v>584.3</v>
      </c>
    </row>
    <row r="97" spans="1:3" ht="25.5">
      <c r="A97" s="38"/>
      <c r="B97" s="38" t="s">
        <v>83</v>
      </c>
      <c r="C97" s="39">
        <v>582.8</v>
      </c>
    </row>
    <row r="98" spans="1:3" ht="40.5" customHeight="1">
      <c r="A98" s="38"/>
      <c r="B98" s="38" t="s">
        <v>84</v>
      </c>
      <c r="C98" s="39"/>
    </row>
    <row r="99" spans="1:3" ht="51">
      <c r="A99" s="38"/>
      <c r="B99" s="38" t="s">
        <v>85</v>
      </c>
      <c r="C99" s="39">
        <f>C97-C96-C98</f>
        <v>-1.5</v>
      </c>
    </row>
    <row r="101" spans="2:3" ht="12.75">
      <c r="B101" s="8" t="s">
        <v>95</v>
      </c>
      <c r="C101" t="s">
        <v>109</v>
      </c>
    </row>
    <row r="103" spans="2:3" ht="12.75">
      <c r="B103" s="8" t="s">
        <v>13</v>
      </c>
      <c r="C103" t="s">
        <v>110</v>
      </c>
    </row>
    <row r="105" ht="12.75">
      <c r="B105" s="8" t="s">
        <v>14</v>
      </c>
    </row>
    <row r="106" ht="12.75">
      <c r="B106" s="8" t="s">
        <v>111</v>
      </c>
    </row>
    <row r="107" ht="12.75">
      <c r="B107" s="8" t="s">
        <v>112</v>
      </c>
    </row>
    <row r="110" ht="12.75">
      <c r="B110" s="9"/>
    </row>
    <row r="111" ht="12.75">
      <c r="B111" s="9"/>
    </row>
    <row r="112" ht="12.75">
      <c r="B112" s="9"/>
    </row>
  </sheetData>
  <sheetProtection/>
  <mergeCells count="13">
    <mergeCell ref="A46:C46"/>
    <mergeCell ref="A44:C44"/>
    <mergeCell ref="A48:C48"/>
    <mergeCell ref="A1:C1"/>
    <mergeCell ref="A2:C2"/>
    <mergeCell ref="A3:C3"/>
    <mergeCell ref="A34:C34"/>
    <mergeCell ref="A91:C91"/>
    <mergeCell ref="A52:C52"/>
    <mergeCell ref="A56:C56"/>
    <mergeCell ref="A58:C58"/>
    <mergeCell ref="A69:C69"/>
    <mergeCell ref="A82:C82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2017-04-19T11:48:35Z</cp:lastPrinted>
  <dcterms:created xsi:type="dcterms:W3CDTF">2009-04-09T04:11:11Z</dcterms:created>
  <dcterms:modified xsi:type="dcterms:W3CDTF">2017-07-24T14:10:42Z</dcterms:modified>
  <cp:category/>
  <cp:version/>
  <cp:contentType/>
  <cp:contentStatus/>
</cp:coreProperties>
</file>