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<sst xmlns="http://schemas.openxmlformats.org/spreadsheetml/2006/main" count="200" uniqueCount="117">
  <si>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</si>
  <si>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</si>
  <si>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</si>
  <si>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</si>
  <si>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</si>
  <si>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</si>
  <si>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</si>
  <si>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</si>
  <si>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</si>
  <si>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</si>
  <si>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</si>
  <si>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</si>
  <si>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</si>
  <si>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</si>
  <si>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</si>
  <si>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</si>
  <si>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</si>
  <si>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</si>
  <si>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</si>
  <si>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</si>
  <si>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</si>
  <si>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</si>
  <si>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</si>
  <si>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</si>
  <si>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</si>
  <si>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</si>
  <si>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</si>
  <si>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</si>
  <si>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</si>
  <si>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</si>
  <si>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</si>
  <si>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</si>
  <si>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</si>
  <si>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</si>
  <si>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</si>
  <si>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</si>
  <si>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</si>
  <si>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</si>
  <si>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</si>
  <si>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</si>
  <si>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</si>
  <si>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</si>
  <si>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</si>
  <si>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</si>
  <si>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</si>
  <si>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</si>
  <si>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</si>
  <si>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</si>
  <si>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</si>
  <si>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</si>
  <si>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</si>
  <si>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</si>
  <si>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</si>
  <si>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</si>
  <si>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</si>
  <si>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</si>
  <si>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</si>
  <si>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</si>
  <si>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</si>
  <si>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</si>
  <si>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</si>
  <si>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</si>
  <si>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</si>
  <si>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</si>
  <si>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</si>
  <si>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</si>
  <si>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</si>
  <si>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</si>
  <si>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</si>
  <si>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</si>
  <si>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</si>
  <si>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</si>
  <si>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</si>
  <si>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</si>
  <si>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</si>
  <si>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</si>
  <si>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</si>
  <si>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</si>
  <si>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</si>
  <si>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</si>
  <si>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</si>
  <si>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</si>
  <si>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</si>
  <si>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</si>
  <si>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</si>
  <si>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</si>
  <si>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</si>
  <si>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</si>
  <si>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</si>
  <si>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Сумма задолженности по налоговым платежам ( без учета  пененй и штрафных санкций) в бюджет  муниципального образования на конец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</si>
  <si>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</si>
  <si>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</si>
  <si>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</si>
  <si>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</si>
  <si>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</si>
  <si>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</si>
  <si>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</si>
  <si>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</si>
  <si>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</si>
  <si>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</si>
  <si>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</si>
  <si>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</si>
  <si>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</si>
  <si>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</si>
  <si>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</si>
  <si>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</si>
  <si>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</si>
  <si>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</si>
  <si>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</si>
  <si>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</si>
  <si>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</si>
  <si>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</si>
  <si>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</si>
  <si>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</si>
  <si>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</si>
  <si>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</si>
  <si>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Оценка  качества   организации    бюджетного процесса  поселений района  за    9 месяцев 2015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</si>
</sst>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6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5"/>
  <sheetViews>
    <sheetView tabSelected="1" zoomScalePageLayoutView="0" workbookViewId="0" topLeftCell="A1">
      <pane xSplit="1" ySplit="3" topLeftCell="A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Q3" sqref="BQ3"/>
    </sheetView>
  </sheetViews>
  <sheetFormatPr defaultColWidth="9.00390625" defaultRowHeight="12.75"/>
  <cols>
    <col min="1" max="1" width="25.37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12890625" style="0" customWidth="1"/>
    <col min="10" max="12" width="12.625" style="0" hidden="1" customWidth="1"/>
    <col min="13" max="14" width="9.25390625" style="9" hidden="1" customWidth="1"/>
    <col min="15" max="15" width="9.875" style="8" customWidth="1"/>
    <col min="16" max="16" width="11.25390625" style="0" hidden="1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0.2421875" style="6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2421875" style="0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17.375" style="0" hidden="1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8.875" style="8" customWidth="1"/>
    <col min="43" max="43" width="16.625" style="0" hidden="1" customWidth="1"/>
    <col min="44" max="44" width="9.125" style="0" hidden="1" customWidth="1"/>
    <col min="45" max="45" width="11.87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1289062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125" style="8" customWidth="1"/>
    <col min="58" max="58" width="0.12890625" style="0" customWidth="1"/>
    <col min="59" max="59" width="12.75390625" style="0" hidden="1" customWidth="1"/>
    <col min="60" max="60" width="9.25390625" style="4" hidden="1" customWidth="1"/>
    <col min="61" max="61" width="9.25390625" style="8" customWidth="1"/>
    <col min="62" max="62" width="12.625" style="0" hidden="1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2421875" style="10" customWidth="1"/>
    <col min="67" max="67" width="12.875" style="10" hidden="1" customWidth="1"/>
    <col min="68" max="68" width="9.125" style="0" hidden="1" customWidth="1"/>
    <col min="69" max="69" width="9.125" style="0" customWidth="1"/>
    <col min="70" max="70" width="0.2421875" style="0" customWidth="1"/>
    <col min="71" max="73" width="14.00390625" style="0" hidden="1" customWidth="1"/>
    <col min="74" max="74" width="9.125" style="0" hidden="1" customWidth="1"/>
    <col min="76" max="76" width="13.375" style="0" hidden="1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2" width="8.625" style="0" hidden="1" customWidth="1"/>
    <col min="83" max="83" width="8.625" style="0" customWidth="1"/>
    <col min="84" max="84" width="0.3710937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90" max="90" width="0.37109375" style="0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6" max="96" width="0.2421875" style="0" customWidth="1"/>
    <col min="97" max="97" width="9.75390625" style="0" customWidth="1"/>
    <col min="98" max="98" width="9.12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3" max="103" width="8.75390625" style="0" customWidth="1"/>
    <col min="104" max="104" width="11.00390625" style="0" hidden="1" customWidth="1"/>
    <col min="105" max="106" width="9.125" style="0" hidden="1" customWidth="1"/>
    <col min="107" max="107" width="9.00390625" style="0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0.12890625" style="0" customWidth="1"/>
    <col min="113" max="113" width="9.875" style="0" hidden="1" customWidth="1"/>
    <col min="114" max="114" width="9.25390625" style="0" hidden="1" customWidth="1"/>
    <col min="115" max="115" width="7.00390625" style="0" customWidth="1"/>
    <col min="116" max="116" width="13.125" style="0" hidden="1" customWidth="1"/>
    <col min="117" max="117" width="7.375" style="0" customWidth="1"/>
    <col min="118" max="118" width="0.2421875" style="0" customWidth="1"/>
    <col min="119" max="119" width="7.375" style="0" hidden="1" customWidth="1"/>
    <col min="120" max="120" width="8.25390625" style="0" hidden="1" customWidth="1"/>
    <col min="121" max="121" width="7.25390625" style="0" customWidth="1"/>
    <col min="122" max="122" width="11.625" style="0" hidden="1" customWidth="1"/>
    <col min="123" max="123" width="11.125" style="0" customWidth="1"/>
  </cols>
  <sheetData>
    <row r="1" spans="1:170" s="11" customFormat="1" ht="12.75">
      <c r="A1" s="161" t="s">
        <v>116</v>
      </c>
      <c r="B1" s="161"/>
      <c r="C1" s="161"/>
      <c r="D1" s="161"/>
      <c r="E1" s="161"/>
      <c r="F1" s="161"/>
      <c r="G1" s="161"/>
      <c r="H1" s="161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45" t="s">
        <v>0</v>
      </c>
      <c r="B2" s="155" t="s">
        <v>11</v>
      </c>
      <c r="C2" s="155"/>
      <c r="D2" s="155"/>
      <c r="E2" s="155"/>
      <c r="F2" s="155"/>
      <c r="G2" s="155"/>
      <c r="H2" s="155"/>
      <c r="I2" s="155" t="s">
        <v>12</v>
      </c>
      <c r="J2" s="155"/>
      <c r="K2" s="155"/>
      <c r="L2" s="155"/>
      <c r="M2" s="155"/>
      <c r="N2" s="155"/>
      <c r="O2" s="155"/>
      <c r="P2" s="155" t="s">
        <v>21</v>
      </c>
      <c r="Q2" s="155"/>
      <c r="R2" s="155"/>
      <c r="S2" s="155"/>
      <c r="T2" s="155"/>
      <c r="U2" s="155" t="s">
        <v>26</v>
      </c>
      <c r="V2" s="155"/>
      <c r="W2" s="155"/>
      <c r="X2" s="155"/>
      <c r="Y2" s="155"/>
      <c r="Z2" s="155"/>
      <c r="AA2" s="155" t="s">
        <v>27</v>
      </c>
      <c r="AB2" s="155"/>
      <c r="AC2" s="155"/>
      <c r="AD2" s="155"/>
      <c r="AE2" s="155"/>
      <c r="AF2" s="155"/>
      <c r="AG2" s="152" t="s">
        <v>32</v>
      </c>
      <c r="AH2" s="152"/>
      <c r="AI2" s="152"/>
      <c r="AJ2" s="152"/>
      <c r="AK2" s="152"/>
      <c r="AL2" s="147" t="s">
        <v>35</v>
      </c>
      <c r="AM2" s="147"/>
      <c r="AN2" s="147"/>
      <c r="AO2" s="147"/>
      <c r="AP2" s="147"/>
      <c r="AQ2" s="152" t="s">
        <v>37</v>
      </c>
      <c r="AR2" s="152"/>
      <c r="AS2" s="152"/>
      <c r="AT2" s="155" t="s">
        <v>38</v>
      </c>
      <c r="AU2" s="155"/>
      <c r="AV2" s="155"/>
      <c r="AW2" s="155"/>
      <c r="AX2" s="155"/>
      <c r="AY2" s="155"/>
      <c r="AZ2" s="155"/>
      <c r="BA2" s="155" t="s">
        <v>45</v>
      </c>
      <c r="BB2" s="155"/>
      <c r="BC2" s="155"/>
      <c r="BD2" s="155"/>
      <c r="BE2" s="155"/>
      <c r="BF2" s="148" t="s">
        <v>48</v>
      </c>
      <c r="BG2" s="148"/>
      <c r="BH2" s="148"/>
      <c r="BI2" s="148"/>
      <c r="BJ2" s="147" t="s">
        <v>108</v>
      </c>
      <c r="BK2" s="147"/>
      <c r="BL2" s="147"/>
      <c r="BM2" s="147"/>
      <c r="BN2" s="147" t="s">
        <v>52</v>
      </c>
      <c r="BO2" s="147"/>
      <c r="BP2" s="147"/>
      <c r="BQ2" s="147"/>
      <c r="BR2" s="147" t="s">
        <v>55</v>
      </c>
      <c r="BS2" s="147"/>
      <c r="BT2" s="147"/>
      <c r="BU2" s="147"/>
      <c r="BV2" s="147"/>
      <c r="BW2" s="147"/>
      <c r="BX2" s="152" t="s">
        <v>60</v>
      </c>
      <c r="BY2" s="152"/>
      <c r="BZ2" s="152"/>
      <c r="CA2" s="152"/>
      <c r="CB2" s="152"/>
      <c r="CC2" s="152"/>
      <c r="CD2" s="147" t="s">
        <v>61</v>
      </c>
      <c r="CE2" s="147"/>
      <c r="CF2" s="152" t="s">
        <v>63</v>
      </c>
      <c r="CG2" s="152"/>
      <c r="CH2" s="152"/>
      <c r="CI2" s="152"/>
      <c r="CJ2" s="152"/>
      <c r="CK2" s="152"/>
      <c r="CL2" s="147" t="s">
        <v>68</v>
      </c>
      <c r="CM2" s="147"/>
      <c r="CN2" s="147"/>
      <c r="CO2" s="147"/>
      <c r="CP2" s="147"/>
      <c r="CQ2" s="147"/>
      <c r="CR2" s="147" t="s">
        <v>73</v>
      </c>
      <c r="CS2" s="147"/>
      <c r="CT2" s="149" t="s">
        <v>78</v>
      </c>
      <c r="CU2" s="150"/>
      <c r="CV2" s="150"/>
      <c r="CW2" s="150"/>
      <c r="CX2" s="150"/>
      <c r="CY2" s="151"/>
      <c r="CZ2" s="149" t="s">
        <v>115</v>
      </c>
      <c r="DA2" s="150"/>
      <c r="DB2" s="150"/>
      <c r="DC2" s="151"/>
      <c r="DD2" s="149" t="s">
        <v>92</v>
      </c>
      <c r="DE2" s="153"/>
      <c r="DF2" s="153"/>
      <c r="DG2" s="154"/>
      <c r="DH2" s="149" t="s">
        <v>97</v>
      </c>
      <c r="DI2" s="153"/>
      <c r="DJ2" s="153"/>
      <c r="DK2" s="154"/>
      <c r="DL2" s="156" t="s">
        <v>98</v>
      </c>
      <c r="DM2" s="157"/>
      <c r="DN2" s="158" t="s">
        <v>101</v>
      </c>
      <c r="DO2" s="159"/>
      <c r="DP2" s="159"/>
      <c r="DQ2" s="160"/>
      <c r="DR2" s="147" t="s">
        <v>105</v>
      </c>
      <c r="DS2" s="147"/>
    </row>
    <row r="3" spans="1:123" s="2" customFormat="1" ht="133.5" customHeight="1">
      <c r="A3" s="146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109</v>
      </c>
      <c r="BG3" s="31" t="s">
        <v>49</v>
      </c>
      <c r="BH3" s="30" t="s">
        <v>51</v>
      </c>
      <c r="BI3" s="31" t="s">
        <v>112</v>
      </c>
      <c r="BJ3" s="33" t="s">
        <v>114</v>
      </c>
      <c r="BK3" s="33" t="s">
        <v>91</v>
      </c>
      <c r="BL3" s="30" t="s">
        <v>51</v>
      </c>
      <c r="BM3" s="31" t="s">
        <v>113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89</v>
      </c>
      <c r="DA3" s="31" t="s">
        <v>88</v>
      </c>
      <c r="DB3" s="30" t="s">
        <v>51</v>
      </c>
      <c r="DC3" s="31" t="s">
        <v>90</v>
      </c>
      <c r="DD3" s="31" t="s">
        <v>93</v>
      </c>
      <c r="DE3" s="31" t="s">
        <v>94</v>
      </c>
      <c r="DF3" s="30" t="s">
        <v>51</v>
      </c>
      <c r="DG3" s="31" t="s">
        <v>95</v>
      </c>
      <c r="DH3" s="31" t="s">
        <v>110</v>
      </c>
      <c r="DI3" s="31" t="s">
        <v>111</v>
      </c>
      <c r="DJ3" s="30" t="s">
        <v>51</v>
      </c>
      <c r="DK3" s="31" t="s">
        <v>96</v>
      </c>
      <c r="DL3" s="33" t="s">
        <v>99</v>
      </c>
      <c r="DM3" s="31" t="s">
        <v>100</v>
      </c>
      <c r="DN3" s="31" t="s">
        <v>102</v>
      </c>
      <c r="DO3" s="31" t="s">
        <v>103</v>
      </c>
      <c r="DP3" s="30" t="s">
        <v>51</v>
      </c>
      <c r="DQ3" s="31" t="s">
        <v>104</v>
      </c>
      <c r="DR3" s="33" t="s">
        <v>106</v>
      </c>
      <c r="DS3" s="31" t="s">
        <v>107</v>
      </c>
    </row>
    <row r="4" spans="1:124" ht="32.25" thickBot="1">
      <c r="A4" s="29" t="s">
        <v>6</v>
      </c>
      <c r="B4" s="123">
        <v>0</v>
      </c>
      <c r="C4" s="20">
        <v>1414</v>
      </c>
      <c r="D4" s="17">
        <v>686.6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1920</v>
      </c>
      <c r="K4" s="20">
        <v>892.3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1405.8</v>
      </c>
      <c r="W4" s="25">
        <v>36.5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1086.2</v>
      </c>
      <c r="AH4" s="76">
        <v>1362</v>
      </c>
      <c r="AI4" s="23">
        <f>AG4/AH4</f>
        <v>0.7975036710719531</v>
      </c>
      <c r="AJ4" s="80" t="s">
        <v>5</v>
      </c>
      <c r="AK4" s="7">
        <v>1</v>
      </c>
      <c r="AL4" s="20">
        <v>583</v>
      </c>
      <c r="AM4" s="76">
        <v>827.7</v>
      </c>
      <c r="AN4" s="111">
        <f>AL4/AM4</f>
        <v>0.7043614836293343</v>
      </c>
      <c r="AO4" s="80" t="s">
        <v>5</v>
      </c>
      <c r="AP4" s="80">
        <v>1</v>
      </c>
      <c r="AQ4" s="124">
        <v>3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1405.8</v>
      </c>
      <c r="BG4" s="25">
        <f>BF4-W4</f>
        <v>1369.3</v>
      </c>
      <c r="BH4" s="25">
        <f>BF4/BG4</f>
        <v>1.0266559555977506</v>
      </c>
      <c r="BI4" s="80">
        <v>1</v>
      </c>
      <c r="BJ4" s="20">
        <v>474.7</v>
      </c>
      <c r="BK4" s="20">
        <v>551.2</v>
      </c>
      <c r="BL4" s="73">
        <f>BJ4/BK4</f>
        <v>0.8612119013062408</v>
      </c>
      <c r="BM4" s="80">
        <v>-1</v>
      </c>
      <c r="BN4" s="20">
        <v>727.4</v>
      </c>
      <c r="BO4" s="20">
        <v>728</v>
      </c>
      <c r="BP4" s="73">
        <f>BN4/BO4</f>
        <v>0.9991758241758242</v>
      </c>
      <c r="BQ4" s="93">
        <v>1</v>
      </c>
      <c r="BR4" s="20">
        <v>1027.71</v>
      </c>
      <c r="BS4" s="28">
        <v>574.5</v>
      </c>
      <c r="BT4" s="28">
        <v>971.3</v>
      </c>
      <c r="BU4" s="28">
        <v>571</v>
      </c>
      <c r="BV4" s="28">
        <f>(BR4/BS4)/(BT4/BU4)</f>
        <v>1.0516307314979065</v>
      </c>
      <c r="BW4" s="93">
        <v>1</v>
      </c>
      <c r="BX4" s="76"/>
      <c r="BY4" s="28">
        <v>402.7</v>
      </c>
      <c r="BZ4" s="28">
        <v>636.2</v>
      </c>
      <c r="CA4" s="28">
        <v>330.4</v>
      </c>
      <c r="CB4" s="28">
        <f>BX4/((BY4+BZ4+CA4)/3)</f>
        <v>0</v>
      </c>
      <c r="CC4" s="92">
        <v>0</v>
      </c>
      <c r="CD4" s="20">
        <v>0</v>
      </c>
      <c r="CE4" s="98">
        <v>0</v>
      </c>
      <c r="CF4" s="138">
        <v>21.1</v>
      </c>
      <c r="CG4" s="22">
        <v>1405.8</v>
      </c>
      <c r="CH4" s="132">
        <v>13.4</v>
      </c>
      <c r="CI4" s="132">
        <v>1309.3</v>
      </c>
      <c r="CJ4" s="136">
        <f>(CF4/CG4)/(CH4/CI4)</f>
        <v>1.4665378825038276</v>
      </c>
      <c r="CK4" s="93">
        <v>0</v>
      </c>
      <c r="CL4" s="50">
        <v>0</v>
      </c>
      <c r="CM4" s="22">
        <v>727.4</v>
      </c>
      <c r="CN4" s="76">
        <v>0</v>
      </c>
      <c r="CO4" s="20">
        <v>732.1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17.3</v>
      </c>
      <c r="DA4" s="92">
        <v>27.1</v>
      </c>
      <c r="DB4" s="92">
        <f>CZ4/DA4</f>
        <v>0.6383763837638377</v>
      </c>
      <c r="DC4" s="87">
        <v>1</v>
      </c>
      <c r="DD4" s="87">
        <v>0</v>
      </c>
      <c r="DE4" s="87">
        <v>0</v>
      </c>
      <c r="DF4" s="84" t="e">
        <f>DD4/DE4</f>
        <v>#DIV/0!</v>
      </c>
      <c r="DG4" s="50">
        <v>1</v>
      </c>
      <c r="DH4" s="50">
        <v>474.7</v>
      </c>
      <c r="DI4" s="50">
        <v>392.9</v>
      </c>
      <c r="DJ4" s="84">
        <f>DH4/DI4</f>
        <v>1.2081954695851362</v>
      </c>
      <c r="DK4" s="50">
        <v>0</v>
      </c>
      <c r="DL4" s="84"/>
      <c r="DM4" s="50">
        <v>0</v>
      </c>
      <c r="DN4" s="128">
        <v>2076.8</v>
      </c>
      <c r="DO4" s="128">
        <v>2076.8</v>
      </c>
      <c r="DP4" s="50">
        <f>DN4/DO4</f>
        <v>1</v>
      </c>
      <c r="DQ4" s="50">
        <v>1</v>
      </c>
      <c r="DR4" s="50">
        <v>0</v>
      </c>
      <c r="DS4" s="50">
        <v>-1</v>
      </c>
      <c r="DT4" s="97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23">
        <v>-164.1</v>
      </c>
      <c r="C5" s="27">
        <v>1618.2</v>
      </c>
      <c r="D5" s="17">
        <v>707</v>
      </c>
      <c r="E5" s="22">
        <v>0</v>
      </c>
      <c r="F5" s="18">
        <f>B5/(C5-D5-E5)</f>
        <v>-0.1800921861281826</v>
      </c>
      <c r="G5" s="7" t="s">
        <v>3</v>
      </c>
      <c r="H5" s="7">
        <v>1</v>
      </c>
      <c r="I5" s="17">
        <v>0</v>
      </c>
      <c r="J5" s="27">
        <v>2286.2</v>
      </c>
      <c r="K5" s="27">
        <v>939.97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1782.2</v>
      </c>
      <c r="W5" s="25">
        <v>35.9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164.1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1503.5</v>
      </c>
      <c r="AH5" s="76">
        <v>1735</v>
      </c>
      <c r="AI5" s="23">
        <f>AG5/AH5</f>
        <v>0.8665706051873199</v>
      </c>
      <c r="AJ5" s="80" t="s">
        <v>5</v>
      </c>
      <c r="AK5" s="7">
        <v>1</v>
      </c>
      <c r="AL5" s="20">
        <v>814.5</v>
      </c>
      <c r="AM5" s="76">
        <v>1054</v>
      </c>
      <c r="AN5" s="111">
        <f>AL5/AM5</f>
        <v>0.7727703984819735</v>
      </c>
      <c r="AO5" s="80" t="s">
        <v>5</v>
      </c>
      <c r="AP5" s="80">
        <v>1</v>
      </c>
      <c r="AQ5" s="124">
        <v>4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1782.2</v>
      </c>
      <c r="BG5" s="25">
        <f>BF5-W5</f>
        <v>1746.3</v>
      </c>
      <c r="BH5" s="25">
        <f>BF5/BG5</f>
        <v>1.0205577506728511</v>
      </c>
      <c r="BI5" s="80">
        <v>1</v>
      </c>
      <c r="BJ5" s="43">
        <v>835</v>
      </c>
      <c r="BK5" s="43">
        <v>1006.7</v>
      </c>
      <c r="BL5" s="73">
        <f>BJ5/BK5</f>
        <v>0.8294427336843151</v>
      </c>
      <c r="BM5" s="80">
        <v>-1</v>
      </c>
      <c r="BN5" s="27">
        <v>911.2</v>
      </c>
      <c r="BO5" s="27">
        <v>900</v>
      </c>
      <c r="BP5" s="73">
        <f>BN5/BO5</f>
        <v>1.0124444444444445</v>
      </c>
      <c r="BQ5" s="93">
        <v>1</v>
      </c>
      <c r="BR5" s="43">
        <v>1346.2</v>
      </c>
      <c r="BS5" s="28">
        <v>684</v>
      </c>
      <c r="BT5" s="28">
        <v>1352.6</v>
      </c>
      <c r="BU5" s="28">
        <v>733</v>
      </c>
      <c r="BV5" s="28">
        <f>(BR5/BS5)/(BT5/BU5)</f>
        <v>1.0665668372716008</v>
      </c>
      <c r="BW5" s="93">
        <v>1</v>
      </c>
      <c r="BX5" s="76"/>
      <c r="BY5" s="28">
        <v>390.3</v>
      </c>
      <c r="BZ5" s="28">
        <v>702.5</v>
      </c>
      <c r="CA5" s="28">
        <v>653.5</v>
      </c>
      <c r="CB5" s="28">
        <f>BX5/((BY5+BZ5+CA5)/3)</f>
        <v>0</v>
      </c>
      <c r="CC5" s="92">
        <v>0</v>
      </c>
      <c r="CD5" s="27">
        <v>0</v>
      </c>
      <c r="CE5" s="98">
        <v>0</v>
      </c>
      <c r="CF5" s="138">
        <v>74.5</v>
      </c>
      <c r="CG5" s="22">
        <v>1782.2</v>
      </c>
      <c r="CH5" s="132">
        <v>194.1</v>
      </c>
      <c r="CI5" s="132">
        <v>1562</v>
      </c>
      <c r="CJ5" s="136">
        <f>(CF5/CG5)/(CH5/CI5)</f>
        <v>0.336399489114722</v>
      </c>
      <c r="CK5" s="93">
        <v>1</v>
      </c>
      <c r="CL5" s="26">
        <v>0</v>
      </c>
      <c r="CM5" s="22">
        <v>911.2</v>
      </c>
      <c r="CN5" s="76">
        <v>0</v>
      </c>
      <c r="CO5" s="27">
        <v>916.1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194.3</v>
      </c>
      <c r="DA5" s="92">
        <v>198.7</v>
      </c>
      <c r="DB5" s="92">
        <f>CZ5/DA5</f>
        <v>0.9778560644187217</v>
      </c>
      <c r="DC5" s="87">
        <v>0</v>
      </c>
      <c r="DD5" s="87">
        <v>0</v>
      </c>
      <c r="DE5" s="87">
        <v>0</v>
      </c>
      <c r="DF5" s="84" t="e">
        <f>DD5/DE5</f>
        <v>#DIV/0!</v>
      </c>
      <c r="DG5" s="50">
        <v>1</v>
      </c>
      <c r="DH5" s="50">
        <v>835</v>
      </c>
      <c r="DI5" s="50">
        <v>779.3</v>
      </c>
      <c r="DJ5" s="84">
        <f>DH5/DI5</f>
        <v>1.0714744001026564</v>
      </c>
      <c r="DK5" s="50">
        <v>0</v>
      </c>
      <c r="DL5" s="84"/>
      <c r="DM5" s="50">
        <v>0</v>
      </c>
      <c r="DN5" s="128">
        <v>2647.1</v>
      </c>
      <c r="DO5" s="128">
        <v>2647.1</v>
      </c>
      <c r="DP5" s="50">
        <f>DN5/DO5</f>
        <v>1</v>
      </c>
      <c r="DQ5" s="50">
        <v>1</v>
      </c>
      <c r="DR5" s="50">
        <v>0</v>
      </c>
      <c r="DS5" s="50">
        <v>-1</v>
      </c>
      <c r="DT5" s="97">
        <f>H5+O5+T5+Z5+AF5+AK5+AP5+AS5+AZ5+BE5+BI5+BM5+BQ5+BW5+CC5+CE5+CK5+CQ5+CS5+CY5+DC5+DG5+DK5+DM5+DQ5+DS5</f>
        <v>15</v>
      </c>
    </row>
    <row r="6" spans="1:124" ht="31.5">
      <c r="A6" s="37" t="s">
        <v>8</v>
      </c>
      <c r="B6" s="123">
        <v>0</v>
      </c>
      <c r="C6" s="27">
        <v>2278.6</v>
      </c>
      <c r="D6" s="38">
        <v>758.8</v>
      </c>
      <c r="E6" s="40">
        <v>0</v>
      </c>
      <c r="F6" s="41">
        <f>B6/(C6-D6-E6)</f>
        <v>0</v>
      </c>
      <c r="G6" s="42" t="s">
        <v>3</v>
      </c>
      <c r="H6" s="7">
        <v>1</v>
      </c>
      <c r="I6" s="38">
        <v>0</v>
      </c>
      <c r="J6" s="43">
        <v>2887.4</v>
      </c>
      <c r="K6" s="43">
        <v>966.37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2166.6</v>
      </c>
      <c r="W6" s="49">
        <v>93.4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0</v>
      </c>
      <c r="AC6" s="45">
        <v>0</v>
      </c>
      <c r="AD6" s="44" t="e">
        <f>AA6/(AB6+AC6)</f>
        <v>#DIV/0!</v>
      </c>
      <c r="AE6" s="81" t="s">
        <v>5</v>
      </c>
      <c r="AF6" s="42">
        <v>1</v>
      </c>
      <c r="AG6" s="103">
        <v>1668.3</v>
      </c>
      <c r="AH6" s="104">
        <v>2015</v>
      </c>
      <c r="AI6" s="44">
        <f>AG6/AH6</f>
        <v>0.827940446650124</v>
      </c>
      <c r="AJ6" s="81" t="s">
        <v>5</v>
      </c>
      <c r="AK6" s="42">
        <v>1</v>
      </c>
      <c r="AL6" s="103">
        <v>748.7</v>
      </c>
      <c r="AM6" s="104">
        <v>984.9</v>
      </c>
      <c r="AN6" s="112">
        <f>AL6/AM6</f>
        <v>0.7601786983450097</v>
      </c>
      <c r="AO6" s="81" t="s">
        <v>5</v>
      </c>
      <c r="AP6" s="80">
        <v>1</v>
      </c>
      <c r="AQ6" s="125">
        <v>5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2166.6</v>
      </c>
      <c r="BG6" s="25">
        <f>BF6-W6</f>
        <v>2073.2</v>
      </c>
      <c r="BH6" s="49">
        <f>BF6/BG6</f>
        <v>1.045051128689948</v>
      </c>
      <c r="BI6" s="81">
        <v>1</v>
      </c>
      <c r="BJ6" s="43">
        <v>1303</v>
      </c>
      <c r="BK6" s="43">
        <v>1333</v>
      </c>
      <c r="BL6" s="75">
        <f>BJ6/BK6</f>
        <v>0.9774943735933983</v>
      </c>
      <c r="BM6" s="81">
        <v>0</v>
      </c>
      <c r="BN6" s="27">
        <v>1519.8</v>
      </c>
      <c r="BO6" s="27">
        <v>1502.8</v>
      </c>
      <c r="BP6" s="75">
        <f>BN6/BO6</f>
        <v>1.01131221719457</v>
      </c>
      <c r="BQ6" s="94">
        <v>1</v>
      </c>
      <c r="BR6" s="43">
        <v>1911</v>
      </c>
      <c r="BS6" s="52">
        <v>427.4</v>
      </c>
      <c r="BT6" s="52">
        <v>1684.8</v>
      </c>
      <c r="BU6" s="52">
        <v>319</v>
      </c>
      <c r="BV6" s="52">
        <f>(BR6/BS6)/(BT6/BU6)</f>
        <v>0.8465809632749269</v>
      </c>
      <c r="BW6" s="94">
        <v>0</v>
      </c>
      <c r="BX6" s="76"/>
      <c r="BY6" s="52">
        <v>617.1</v>
      </c>
      <c r="BZ6" s="52">
        <v>977.5</v>
      </c>
      <c r="CA6" s="52">
        <v>478.6</v>
      </c>
      <c r="CB6" s="28">
        <f>BX6/((BY6+BZ6+CA6)/3)</f>
        <v>0</v>
      </c>
      <c r="CC6" s="92">
        <v>0</v>
      </c>
      <c r="CD6" s="45">
        <v>0</v>
      </c>
      <c r="CE6" s="99">
        <v>0</v>
      </c>
      <c r="CF6" s="139">
        <v>85.8</v>
      </c>
      <c r="CG6" s="40">
        <v>2166.6</v>
      </c>
      <c r="CH6" s="133">
        <v>130</v>
      </c>
      <c r="CI6" s="133">
        <v>1749.3</v>
      </c>
      <c r="CJ6" s="136">
        <f>(CF6/CG6)/(CH6/CI6)</f>
        <v>0.5328800886181113</v>
      </c>
      <c r="CK6" s="142">
        <v>1</v>
      </c>
      <c r="CL6" s="48">
        <v>0</v>
      </c>
      <c r="CM6" s="40">
        <v>1519.8</v>
      </c>
      <c r="CN6" s="46">
        <v>0</v>
      </c>
      <c r="CO6" s="27">
        <v>1188.4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>
        <v>100</v>
      </c>
      <c r="DA6" s="109">
        <v>140.6</v>
      </c>
      <c r="DB6" s="92">
        <f>CZ6/DA6</f>
        <v>0.7112375533428166</v>
      </c>
      <c r="DC6" s="53">
        <v>1</v>
      </c>
      <c r="DD6" s="53">
        <v>0</v>
      </c>
      <c r="DE6" s="53">
        <v>0</v>
      </c>
      <c r="DF6" s="84" t="e">
        <f>DD6/DE6</f>
        <v>#DIV/0!</v>
      </c>
      <c r="DG6" s="51">
        <v>1</v>
      </c>
      <c r="DH6" s="51">
        <v>1303</v>
      </c>
      <c r="DI6" s="51">
        <v>886.3</v>
      </c>
      <c r="DJ6" s="84">
        <f>DH6/DI6</f>
        <v>1.4701568317725375</v>
      </c>
      <c r="DK6" s="51">
        <v>0</v>
      </c>
      <c r="DL6" s="88"/>
      <c r="DM6" s="50">
        <v>0</v>
      </c>
      <c r="DN6" s="129">
        <v>3194.8</v>
      </c>
      <c r="DO6" s="129">
        <v>3194.8</v>
      </c>
      <c r="DP6" s="50">
        <f>DN6/DO6</f>
        <v>1</v>
      </c>
      <c r="DQ6" s="50">
        <v>1</v>
      </c>
      <c r="DR6" s="89">
        <v>0</v>
      </c>
      <c r="DS6" s="51">
        <v>-1</v>
      </c>
      <c r="DT6" s="97">
        <f>H6+T6+Z6+AF6+AK6+AP6+AS6+BE6+BI6+BM6+BQ6+BW6+CC6+CE6+CK6+CQ6+CS6+CY6+DG6+DK6+DM6+DS6+DC6+DQ6</f>
        <v>15</v>
      </c>
    </row>
    <row r="7" spans="1:124" ht="31.5">
      <c r="A7" s="68" t="s">
        <v>9</v>
      </c>
      <c r="B7" s="123">
        <v>0</v>
      </c>
      <c r="C7" s="27">
        <v>1408.4</v>
      </c>
      <c r="D7" s="17">
        <v>499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1824.47</v>
      </c>
      <c r="K7" s="27">
        <v>707.27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1228.7</v>
      </c>
      <c r="W7" s="25">
        <v>34.1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1293.9</v>
      </c>
      <c r="AH7" s="76">
        <v>1398</v>
      </c>
      <c r="AI7" s="23">
        <f>AG7/AH7</f>
        <v>0.9255364806866954</v>
      </c>
      <c r="AJ7" s="80" t="s">
        <v>5</v>
      </c>
      <c r="AK7" s="7">
        <v>1</v>
      </c>
      <c r="AL7" s="20">
        <v>646.3</v>
      </c>
      <c r="AM7" s="76">
        <v>867.9</v>
      </c>
      <c r="AN7" s="111">
        <f>AL7/AM7</f>
        <v>0.7446710450512731</v>
      </c>
      <c r="AO7" s="80" t="s">
        <v>5</v>
      </c>
      <c r="AP7" s="80">
        <v>1</v>
      </c>
      <c r="AQ7" s="124">
        <v>3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1228.7</v>
      </c>
      <c r="BG7" s="25">
        <f>BF7-W7</f>
        <v>1194.6000000000001</v>
      </c>
      <c r="BH7" s="25">
        <f>BF7/BG7</f>
        <v>1.0285451197053406</v>
      </c>
      <c r="BI7" s="80">
        <v>1</v>
      </c>
      <c r="BJ7" s="27">
        <v>617.8</v>
      </c>
      <c r="BK7" s="27">
        <v>677.1</v>
      </c>
      <c r="BL7" s="73">
        <f>BJ7/BK7</f>
        <v>0.91242061733865</v>
      </c>
      <c r="BM7" s="80">
        <v>0</v>
      </c>
      <c r="BN7" s="27">
        <v>909.4</v>
      </c>
      <c r="BO7" s="27">
        <v>704.08</v>
      </c>
      <c r="BP7" s="73">
        <f>BN7/BO7</f>
        <v>1.2916145892512214</v>
      </c>
      <c r="BQ7" s="93">
        <v>0</v>
      </c>
      <c r="BR7" s="27">
        <v>1117.2</v>
      </c>
      <c r="BS7" s="28">
        <v>614.1</v>
      </c>
      <c r="BT7" s="28">
        <v>1348.4</v>
      </c>
      <c r="BU7" s="28">
        <v>577</v>
      </c>
      <c r="BV7" s="28">
        <f>(BR7/BS7)/(BT7/BU7)</f>
        <v>0.7784825801612274</v>
      </c>
      <c r="BW7" s="93">
        <v>0</v>
      </c>
      <c r="BX7" s="76"/>
      <c r="BY7" s="28">
        <v>291.7</v>
      </c>
      <c r="BZ7" s="28">
        <v>511.3</v>
      </c>
      <c r="CA7" s="28">
        <v>391.6</v>
      </c>
      <c r="CB7" s="28">
        <f>BX7/((BY7+BZ7+CA7)/3)</f>
        <v>0</v>
      </c>
      <c r="CC7" s="92">
        <v>0</v>
      </c>
      <c r="CD7" s="1">
        <v>0</v>
      </c>
      <c r="CE7" s="98">
        <v>0</v>
      </c>
      <c r="CF7" s="140">
        <v>74.4</v>
      </c>
      <c r="CG7" s="17">
        <v>1228.7</v>
      </c>
      <c r="CH7" s="134">
        <v>56.4</v>
      </c>
      <c r="CI7" s="134">
        <v>1497.9</v>
      </c>
      <c r="CJ7" s="136">
        <f>(CF7/CG7)/(CH7/CI7)</f>
        <v>1.6081656966626205</v>
      </c>
      <c r="CK7" s="143">
        <v>0</v>
      </c>
      <c r="CL7" s="26">
        <v>0</v>
      </c>
      <c r="CM7" s="17">
        <v>909.4</v>
      </c>
      <c r="CN7" s="24">
        <v>0</v>
      </c>
      <c r="CO7" s="27">
        <v>1068.8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37.9</v>
      </c>
      <c r="DA7" s="92">
        <v>110.5</v>
      </c>
      <c r="DB7" s="92">
        <f>CZ7/DA7</f>
        <v>0.3429864253393665</v>
      </c>
      <c r="DC7" s="35">
        <v>1</v>
      </c>
      <c r="DD7" s="35">
        <v>0</v>
      </c>
      <c r="DE7" s="35">
        <v>0</v>
      </c>
      <c r="DF7" s="84" t="e">
        <f>DD7/DE7</f>
        <v>#DIV/0!</v>
      </c>
      <c r="DG7" s="50">
        <v>1</v>
      </c>
      <c r="DH7" s="50">
        <v>617</v>
      </c>
      <c r="DI7" s="50">
        <v>578.6</v>
      </c>
      <c r="DJ7" s="84">
        <f>DH7/DI7</f>
        <v>1.0663670929830624</v>
      </c>
      <c r="DK7" s="50">
        <v>0</v>
      </c>
      <c r="DL7" s="90"/>
      <c r="DM7" s="50">
        <v>0</v>
      </c>
      <c r="DN7" s="128">
        <v>2435.5</v>
      </c>
      <c r="DO7" s="128">
        <v>2435.5</v>
      </c>
      <c r="DP7" s="50">
        <f>DN7/DO7</f>
        <v>1</v>
      </c>
      <c r="DQ7" s="50">
        <v>1</v>
      </c>
      <c r="DR7" s="91">
        <v>0</v>
      </c>
      <c r="DS7" s="50">
        <v>-1</v>
      </c>
      <c r="DT7" s="97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23">
        <v>0</v>
      </c>
      <c r="C8" s="27">
        <v>9433.2</v>
      </c>
      <c r="D8" s="54">
        <v>3078.2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15319.9</v>
      </c>
      <c r="K8" s="59">
        <v>6726.2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6988.2</v>
      </c>
      <c r="W8" s="65">
        <v>1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3656.5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1644.9</v>
      </c>
      <c r="AM8" s="106">
        <v>2147.6</v>
      </c>
      <c r="AN8" s="113">
        <f>AL8/AM8</f>
        <v>0.7659247532128889</v>
      </c>
      <c r="AO8" s="74" t="s">
        <v>5</v>
      </c>
      <c r="AP8" s="80">
        <v>1</v>
      </c>
      <c r="AQ8" s="126">
        <v>6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6988.2</v>
      </c>
      <c r="BG8" s="25">
        <f>BF8-W8</f>
        <v>6987.2</v>
      </c>
      <c r="BH8" s="65">
        <f>BF8/BG8</f>
        <v>1.0001431188458896</v>
      </c>
      <c r="BI8" s="74">
        <v>1</v>
      </c>
      <c r="BJ8" s="59">
        <v>5403</v>
      </c>
      <c r="BK8" s="59">
        <v>7286.3</v>
      </c>
      <c r="BL8" s="72">
        <f>BJ8/BK8</f>
        <v>0.7415286222088028</v>
      </c>
      <c r="BM8" s="74">
        <v>-1</v>
      </c>
      <c r="BN8" s="27">
        <v>6355</v>
      </c>
      <c r="BO8" s="27">
        <v>4853.9</v>
      </c>
      <c r="BP8" s="72">
        <f>BN8/BO8</f>
        <v>1.3092564741754054</v>
      </c>
      <c r="BQ8" s="95">
        <v>0</v>
      </c>
      <c r="BR8" s="59">
        <v>8593.7</v>
      </c>
      <c r="BS8" s="66">
        <v>0</v>
      </c>
      <c r="BT8" s="66">
        <v>8287.2</v>
      </c>
      <c r="BU8" s="66"/>
      <c r="BV8" s="28">
        <v>0</v>
      </c>
      <c r="BW8" s="95">
        <v>1</v>
      </c>
      <c r="BX8" s="76"/>
      <c r="BY8" s="66">
        <v>1820.6</v>
      </c>
      <c r="BZ8" s="66">
        <v>1812.5</v>
      </c>
      <c r="CA8" s="66">
        <v>3354.1</v>
      </c>
      <c r="CB8" s="28">
        <f>BX8/((BY8+BZ8+CA8)/3)</f>
        <v>0</v>
      </c>
      <c r="CC8" s="92">
        <v>0</v>
      </c>
      <c r="CD8" s="61">
        <v>0</v>
      </c>
      <c r="CE8" s="96">
        <v>0</v>
      </c>
      <c r="CF8" s="141">
        <v>280.1</v>
      </c>
      <c r="CG8" s="56">
        <v>6988.2</v>
      </c>
      <c r="CH8" s="135">
        <v>453.3</v>
      </c>
      <c r="CI8" s="135">
        <v>6341.6</v>
      </c>
      <c r="CJ8" s="137">
        <f>(CF8/CG8)/(CH8/CI8)</f>
        <v>0.5607391888932081</v>
      </c>
      <c r="CK8" s="144">
        <v>1</v>
      </c>
      <c r="CL8" s="64">
        <v>0</v>
      </c>
      <c r="CM8" s="56">
        <v>6355</v>
      </c>
      <c r="CN8" s="62">
        <v>0</v>
      </c>
      <c r="CO8" s="27">
        <v>6636.9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>
        <v>916.1</v>
      </c>
      <c r="DA8" s="86">
        <v>1516.3</v>
      </c>
      <c r="DB8" s="92">
        <f>CZ8/DA8</f>
        <v>0.6041680406252061</v>
      </c>
      <c r="DC8" s="67">
        <v>1</v>
      </c>
      <c r="DD8" s="67">
        <v>0</v>
      </c>
      <c r="DE8" s="67">
        <v>0</v>
      </c>
      <c r="DF8" s="84" t="e">
        <f>DD8/DE8</f>
        <v>#DIV/0!</v>
      </c>
      <c r="DG8" s="71">
        <v>1</v>
      </c>
      <c r="DH8" s="71">
        <v>5403</v>
      </c>
      <c r="DI8" s="71">
        <v>5311.3</v>
      </c>
      <c r="DJ8" s="84">
        <f>DH8/DI8</f>
        <v>1.017265076346657</v>
      </c>
      <c r="DK8" s="71">
        <v>-1</v>
      </c>
      <c r="DL8" s="85"/>
      <c r="DM8" s="50">
        <v>0</v>
      </c>
      <c r="DN8" s="130">
        <v>16236.1</v>
      </c>
      <c r="DO8" s="130">
        <v>16236.1</v>
      </c>
      <c r="DP8" s="50">
        <f>DN8/DO8</f>
        <v>1</v>
      </c>
      <c r="DQ8" s="50">
        <v>1</v>
      </c>
      <c r="DR8" s="86">
        <v>0</v>
      </c>
      <c r="DS8" s="71">
        <v>-1</v>
      </c>
      <c r="DT8" s="97">
        <f>H8+O8+T8+Z8+AF8+AK8+AP8+AS8+AZ8+BE8+BI8+BM8+BQ8+BW8+CC8+CE8+CK8+CQ8+CS8+CY8+DC8+DG8+DK8+DM8+DQ8+DS8</f>
        <v>13</v>
      </c>
    </row>
    <row r="9" spans="17:91" ht="16.5" customHeight="1">
      <c r="Q9" s="5"/>
      <c r="AB9" s="70"/>
      <c r="AG9" s="5"/>
      <c r="AH9" s="5"/>
      <c r="AL9" s="5"/>
      <c r="AM9" s="5"/>
      <c r="AU9" s="70"/>
      <c r="BE9" s="83"/>
      <c r="BF9" s="5"/>
      <c r="BG9" s="5"/>
      <c r="BX9" s="5"/>
      <c r="BY9" s="5"/>
      <c r="BZ9" s="5"/>
      <c r="CA9" s="5"/>
      <c r="CF9" s="5"/>
      <c r="CG9" s="5"/>
      <c r="CH9" s="127"/>
      <c r="CI9" s="5"/>
      <c r="CM9" s="10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5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5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5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5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5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5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5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5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5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5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5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5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5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5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5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5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5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5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5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5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5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5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5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5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5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5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5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5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5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5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5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5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5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5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5"/>
      <c r="CG44" s="5"/>
      <c r="CH44" s="5"/>
      <c r="CI44" s="108"/>
      <c r="CM44" s="10"/>
    </row>
    <row r="45" spans="76:78" ht="12.75">
      <c r="BX45" s="131"/>
      <c r="BY45" s="131"/>
      <c r="BZ45" s="131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2015-10-26T12:57:52Z</cp:lastPrinted>
  <dcterms:created xsi:type="dcterms:W3CDTF">2009-01-27T10:52:16Z</dcterms:created>
  <dcterms:modified xsi:type="dcterms:W3CDTF">2015-10-29T06:52:41Z</dcterms:modified>
  <cp:category/>
  <cp:version/>
  <cp:contentType/>
  <cp:contentStatus/>
</cp:coreProperties>
</file>