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'Лист1'!$A$1:$F$196</definedName>
  </definedNames>
  <calcPr fullCalcOnLoad="1"/>
</workbook>
</file>

<file path=xl/sharedStrings.xml><?xml version="1.0" encoding="utf-8"?>
<sst xmlns="http://schemas.openxmlformats.org/spreadsheetml/2006/main" count="362" uniqueCount="326">
  <si>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</si>
  <si>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</si>
  <si>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</si>
  <si>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</si>
  <si>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</si>
  <si>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</si>
  <si>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</si>
  <si>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</si>
  <si>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</si>
  <si>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</si>
  <si>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Субсидии бюджетам на обеспечение жильем молодых семей</t>
  </si>
  <si>
    <t>Субсидии бюджетам  муниципальных районов на обеспечение жильем молодых семей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</si>
  <si>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</si>
  <si>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</si>
  <si>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</si>
  <si>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</si>
  <si>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</si>
  <si>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</si>
  <si>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</si>
  <si>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</si>
  <si>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</si>
  <si>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</si>
  <si>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</si>
  <si>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000 2 02 02999 00 0000 151</t>
  </si>
  <si>
    <t>000 2 02 02999 05 0000 151</t>
  </si>
  <si>
    <t>902 2 02 02999 05 0000 151</t>
  </si>
  <si>
    <t>903 2 02 02999 05 0000 151</t>
  </si>
  <si>
    <t>912 2 02 02999 05 0000 151</t>
  </si>
  <si>
    <t>936 2 02 02999 05 0000 151</t>
  </si>
  <si>
    <t>937 2 02 02999 05 0000 151</t>
  </si>
  <si>
    <t>000 2 02 03000 00 0000 151</t>
  </si>
  <si>
    <t xml:space="preserve">Субвенции  бюджетам   на составление ( изменение и дополнение)  списков кандидатов в присяжные заседатели  федеральных судов  общей юрисдикции в Российской Федерации </t>
  </si>
  <si>
    <t>000 2 02 03007 00 0000 151</t>
  </si>
  <si>
    <t xml:space="preserve">Субвенции  бюджетам    муниципальных районов на составление ( изменение и дополнение)  списков кандидатов в присяжные заседатели  федеральных судов  общей юрисдикции в Российской Федерации </t>
  </si>
  <si>
    <t>936 2 02 03007 05 0000 151</t>
  </si>
  <si>
    <t>000 2 02 03015 00 0000 151</t>
  </si>
  <si>
    <t>912 2 02 03015 05 0000 151</t>
  </si>
  <si>
    <t>000 2 02 03021 00 0000 151</t>
  </si>
  <si>
    <t>903 2 02 03021 05 0000 151</t>
  </si>
  <si>
    <t>000 2 02 03022 00 0000 151</t>
  </si>
  <si>
    <t>936 2 02 03022 05 0000 151</t>
  </si>
  <si>
    <t>903 2 02 03024 05 000 151</t>
  </si>
  <si>
    <t>912 2 02 03024 05 0000 151</t>
  </si>
  <si>
    <t>936 2 02 03024 05 0000 151</t>
  </si>
  <si>
    <t xml:space="preserve">000 2 02 03026 00 0000 151 </t>
  </si>
  <si>
    <t xml:space="preserve">936 2 02 03026 05 0000 151 </t>
  </si>
  <si>
    <t>000 2 02 03027 00 0000 151</t>
  </si>
  <si>
    <t>903 2 02 03027 05 0000 151</t>
  </si>
  <si>
    <t>000 2 02 03029 00 0000 151</t>
  </si>
  <si>
    <t>903 2 02 03029 05 0000 151</t>
  </si>
  <si>
    <t xml:space="preserve">000 2 02 04000 00 0000 151  </t>
  </si>
  <si>
    <t>000 2 02 04025 00 0000 151</t>
  </si>
  <si>
    <t xml:space="preserve">902 2 02 04025 05 0000 151  </t>
  </si>
  <si>
    <t>Прочие межбюджетные трансферты, передаваемые бюджетам</t>
  </si>
  <si>
    <t>000 2 02 04999 00 0000 151</t>
  </si>
  <si>
    <t>903 2 19 05000 05 0000 151</t>
  </si>
  <si>
    <t>912 2 19 05000 05 0000 151</t>
  </si>
  <si>
    <t>936 2 19 05000 05 0000 151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</si>
  <si>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</si>
  <si>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</si>
  <si>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</si>
  <si>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Налог на доходы физических лиц</t>
  </si>
  <si>
    <t>Плата за негативное воздействие на окружающую среду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</si>
  <si>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</si>
  <si>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</si>
  <si>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</si>
  <si>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</si>
  <si>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000 1 00 00000 00 0000 000</t>
  </si>
  <si>
    <t>НАЛОГИ НА ПРИБЫЛЬ, ДОХОДЫ</t>
  </si>
  <si>
    <t>ШТРАФЫ, САНКЦИИ, ВОЗМЕЩЕНИЕ УЩЕРБА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</si>
  <si>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</si>
  <si>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</si>
  <si>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 НАЛОГИ НА СОВОКУПНЫЙ ДОХОД</t>
  </si>
  <si>
    <t>НАЛОГИ  НА 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</si>
  <si>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</si>
  <si>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</si>
  <si>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</si>
  <si>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 xml:space="preserve">ДОХОДЫ ОТ ПРОДАЖИ МАТЕРИАЛЬНЫХ И НЕМАТЕРИАЛЬНЫХ АКТИВОВ </t>
  </si>
  <si>
    <t>Налог на имущество  организаций</t>
  </si>
  <si>
    <t xml:space="preserve">Денежные взыскания (штрафы) за нарушение законодательства о налогах и сборах </t>
  </si>
  <si>
    <t>Единый налог  на вмененный доход  для  отдельных видов деятельности</t>
  </si>
  <si>
    <t>Налог на имущество  организаций по имуществу, не входящему в Единую  систему  газоснабжения</t>
  </si>
  <si>
    <t xml:space="preserve">Дотация бюджетам  муниципальных  районов на выравнивание   бюджетной  обеспеченности </t>
  </si>
  <si>
    <t xml:space="preserve">Субвенции бюджетам муниципальных районов  на  осуществление   первичного  воинского  учета на территориях, где отсутствуют военные комиссариаты </t>
  </si>
  <si>
    <t>Субвенции бюджетам муниципальных районов на ежемесячное денежное вознаграждение за классное руководство</t>
  </si>
  <si>
    <t>Субвенции  бюджетам муниципальных районов на предоставление гражданам субсидий на  оплату  жилого помещения и коммунальных услуг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</si>
  <si>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 , субъектам Российской Федерации или муниципальным образованиям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</si>
  <si>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 муниципальным районам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</si>
  <si>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</si>
  <si>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</si>
  <si>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</si>
  <si>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</si>
  <si>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</si>
  <si>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Субвенции бюджетам муниципальных образований  на ежемесячное денежное вознаграждение за классное руководство</t>
  </si>
  <si>
    <t>Субвенции  бюджетам муниципальных образований  на предоставление гражданам субсидий на  оплату  жилого помещения и коммунальных услуг</t>
  </si>
  <si>
    <t>Субвенции  местным бюджетам на выполнение передаваемых полномочий субъектов Российской Федерации</t>
  </si>
  <si>
    <t xml:space="preserve">Субвенция бюджетам муниципальных районов  на обеспечение жилыми помещениями  детей-сирот , детей, оставшихся без попечения родителей, а также детей находящихся под опекой (попечительством), не имеющих закрепленного жилого помещения </t>
  </si>
  <si>
    <t xml:space="preserve">Субвенция бюджетам муниципальных образований  на обеспечение жилыми помещениями  детей-сирот , детей, оставшихся без попечения родителей, а также детей находящихся под опекой (попечительством), не имеющих закрепленного жилого помещения </t>
  </si>
  <si>
    <t xml:space="preserve">Государственная пошлина по делам, рассматриваемым в судах общей юрисдикции, мировыми судьями ( за исключением  Верховного  суда Российской Федерации)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</si>
  <si>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</si>
  <si>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</si>
  <si>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  компенсацию  части родительской  платы  за содержание  ребенка в государственных и  муниципальных образовательных 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</si>
  <si>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 на   компенсацию  части родительской  платы  за содержание  ребенка в  государственных и муниципальных образовательных  учреждениях, реализующих основную общеобразовательную программу дошкольного образования</t>
  </si>
  <si>
    <t>ЗАДОЛЖЕННОСТЬ   И   ПЕРЕРАСЧЕТЫ    ПО     ОТМЕНЕННЫМ  НАЛОГАМ,  СБОРАМ  И  ИНЫМ ОБЯЗАТЕЛЬНЫМ ПЛАТЕЖАМ</t>
  </si>
  <si>
    <t>Налог   на    прибыль    организаций,     зачислявшийся до 1 января  2005  года   в местные бюджеты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</si>
  <si>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</si>
  <si>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</si>
  <si>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</si>
  <si>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муниципальных образований  на содержание ребенка в семье опекуна и приемной семье , а также вознаграждение, причитающееся  приемному родителю</t>
  </si>
  <si>
    <t>Субвенции бюджетам муниципальных районов на содержание ребенка в семье опекуна и приемной семье , а также вознаграждение, причитающееся  приемному родителю</t>
  </si>
  <si>
    <t xml:space="preserve">Иные межбюджетные трансферты                </t>
  </si>
  <si>
    <t>Межбюджетные  трансферты,  передаваемые     бюджетам  на   комплектование   книжных фондов     библиотек      муниципальных образований      и      государственных библиотек  городов  Москвы   и   Санкт-   Петербурга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</si>
  <si>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</si>
  <si>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</si>
  <si>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Межбюджетные  трансферты,  передаваемые        бюджетам   муниципальных   районов   на   комплектование      книжных      фондов              библиотек   муниципальных образований</t>
  </si>
  <si>
    <t>Прогнозируемый объем доходов   ( тыс.руб.)</t>
  </si>
  <si>
    <t>Кассовое исполнение  ( тыс.руб.)</t>
  </si>
  <si>
    <t>Процент исполнения (%)</t>
  </si>
  <si>
    <t>к решению Шабалинской районной Думы</t>
  </si>
  <si>
    <t xml:space="preserve">Приложение  1 </t>
  </si>
  <si>
    <t>НАЛОГОВЫЕ   И  НЕНАЛОГОВЫЕ  ДОХОДЫ</t>
  </si>
  <si>
    <t>000 1 01 00000 00 0000 000</t>
  </si>
  <si>
    <t>000 1 01 02000 01 0000 110</t>
  </si>
  <si>
    <t>182 1 01 02010 01 0000 110</t>
  </si>
  <si>
    <t xml:space="preserve">000 1 05 00000 00 0000 000 </t>
  </si>
  <si>
    <t>000 1 05 01000 00 0000 110</t>
  </si>
  <si>
    <t>000 1 05 01010 00 0000 110</t>
  </si>
  <si>
    <t>182 1 05 01011 01 0000 110</t>
  </si>
  <si>
    <t>000 1 05 01020 00 0000 110</t>
  </si>
  <si>
    <t>182 1 05 01021 01 0000 110</t>
  </si>
  <si>
    <t>000 1 05 02000 00 0000 110</t>
  </si>
  <si>
    <t>182 1 05 02010 02 0000 110</t>
  </si>
  <si>
    <t>000 1 05 03000 00 0000 110</t>
  </si>
  <si>
    <t>182 1 05 03010 01 0000 110</t>
  </si>
  <si>
    <t>182 1 05 03020 01 0000 110</t>
  </si>
  <si>
    <t>000 1 06 00000 00 0000 000</t>
  </si>
  <si>
    <t xml:space="preserve">000 1 06 02000 02 0000 110 </t>
  </si>
  <si>
    <t xml:space="preserve">182 1 06 02010 02 0000 110 </t>
  </si>
  <si>
    <t>000 1 08 00000 00 0000 000</t>
  </si>
  <si>
    <t>000 1 08 03000 01 0000 110</t>
  </si>
  <si>
    <t>182 1 08 03010 01 0000 110</t>
  </si>
  <si>
    <t xml:space="preserve">000 1 09 00000 00 0000 000  </t>
  </si>
  <si>
    <t>Налог   на    прибыль    организаций,     зачислявшийся до 1 января  2005  года   в местные бюджеты, мобилизуемый на терриориях  муниципальных районов</t>
  </si>
  <si>
    <t>000 1 11 00000 00 0000 000</t>
  </si>
  <si>
    <t>000 1 11 01000 00 0000 120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</si>
  <si>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 </t>
  </si>
  <si>
    <t>000 1 11 05010 00 0000 120</t>
  </si>
  <si>
    <t>Доходы, получаемые  в виде арендной  платы за земли после  разграничения государственной собственности на землю , а также средства от продажи права на заключение договоров аренды указанных земельных участков ( за исключением земельных участков  бюджетных и автономных учреждений)</t>
  </si>
  <si>
    <t>000 1 11 05020 00 0000 120</t>
  </si>
  <si>
    <t>936 1 11 05025 05 0000 120</t>
  </si>
  <si>
    <t>Доходы от сдачи  в аренду  имущества, находящегося в  оперативном управлении органов  государственной власти , органов  местного самоуправления , государственных  внебюджетных  фондов и  созданных  ими учреждений (за исключением имущества бюджетных и автономных учреждений)</t>
  </si>
  <si>
    <t>000 1 11 05030 00 0000 120</t>
  </si>
  <si>
    <t>Доходы от сдачи  в аренду  имущества, находящегося в  оперативном управлении органов  управления муниципальных районов   и  созданных 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</si>
  <si>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</si>
  <si>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</si>
  <si>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000 1 12 00000 00 0000 000</t>
  </si>
  <si>
    <t>000 1 13 00000 00 0000 000</t>
  </si>
  <si>
    <t xml:space="preserve">000 1 14 00000 00 0000 000 </t>
  </si>
  <si>
    <t>000 1 14 06000 00 0000 430</t>
  </si>
  <si>
    <t>000 1 14 06010 00 0000 430</t>
  </si>
  <si>
    <t>Доходы от продажи земельных участков, государственная  собственность на которые не разграничена и которые расположены в границах поселений</t>
  </si>
  <si>
    <t>000 1 16 00000 00 0000 000</t>
  </si>
  <si>
    <t xml:space="preserve">000 1 16 03000 00 0000 140 </t>
  </si>
  <si>
    <t>182 1 16 03010 01 0000 140</t>
  </si>
  <si>
    <t xml:space="preserve">182 1 16 03030 01 0000 140 </t>
  </si>
  <si>
    <t xml:space="preserve">810 1 16 25050 01 0000 140 </t>
  </si>
  <si>
    <t>321 1 16 25060 01 0000 140</t>
  </si>
  <si>
    <t>Прочие  поступления  от денежных  взысканий ( штрафов) и иных  сумм  в  возмещение  ущерба</t>
  </si>
  <si>
    <t xml:space="preserve">000 1 16 90000 00 0000 140 </t>
  </si>
  <si>
    <t>Прочие  поступления  от денежных  взысканий ( штрафов) и иных  сумм  в  возмещение  ущерба, зачисляемые в бюджеты  муниципальных районов</t>
  </si>
  <si>
    <t xml:space="preserve">141 1 16 90050 05 0000 140 </t>
  </si>
  <si>
    <t xml:space="preserve">177 1 16 90050 05 0000 140 </t>
  </si>
  <si>
    <t xml:space="preserve">188 1 16 90050 05 0000 140 </t>
  </si>
  <si>
    <t xml:space="preserve">192 1 16 90050 05 0000 140 </t>
  </si>
  <si>
    <t xml:space="preserve">498 1 16 90050 05 0000 140 </t>
  </si>
  <si>
    <t xml:space="preserve">811 1 16 90050 05 0000 140 </t>
  </si>
  <si>
    <t xml:space="preserve">936 1 16 90050 05 0000 140 </t>
  </si>
  <si>
    <t>000 2 00 00000 00 0000 000</t>
  </si>
  <si>
    <t>000 2 02 00000 00 0000 000</t>
  </si>
  <si>
    <t>000 2 02 01000 00 0000 151</t>
  </si>
  <si>
    <t>000 2 02 01001 00 0000 151</t>
  </si>
  <si>
    <t>912 2 02 01001 05 0000 151</t>
  </si>
  <si>
    <t>000 2 02 01003 00 0000 151</t>
  </si>
  <si>
    <t>912 2 02 01003 05 0000 151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</si>
  <si>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</si>
  <si>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</si>
  <si>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</si>
  <si>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</si>
  <si>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936 2 02 02051 05 0000 151</t>
  </si>
  <si>
    <t>________________</t>
  </si>
  <si>
    <t>182 1 01 02020 01 0000 110</t>
  </si>
  <si>
    <t>182 1 01 02030 01 0000 110</t>
  </si>
  <si>
    <t>182 1 01 02040 01 0000 110</t>
  </si>
  <si>
    <t xml:space="preserve">000  1 09 01000 00 0000 110  </t>
  </si>
  <si>
    <t xml:space="preserve">182  1 09 01030 05 0000 110  </t>
  </si>
  <si>
    <t>936 1 11 01050 05 0000 120</t>
  </si>
  <si>
    <t>000 11 05000 00 0000 120</t>
  </si>
  <si>
    <t>936 1 11 05013 10 0000 120</t>
  </si>
  <si>
    <t>936 1 11 05035 05  0000 120</t>
  </si>
  <si>
    <t>000  1 11 09000 00 0000 120</t>
  </si>
  <si>
    <t>936  1 11 09045 05 0000 120</t>
  </si>
  <si>
    <t>000 1 12 01000 01 0000 120</t>
  </si>
  <si>
    <t>048 1 12 01010 01 0000 120</t>
  </si>
  <si>
    <t>048 1 12 01020 01 0000 120</t>
  </si>
  <si>
    <t>048 1 12 01030 01 0000 120</t>
  </si>
  <si>
    <t>048 1 12 01040 01 0000 120</t>
  </si>
  <si>
    <t>000 1 13 01000 00 0000 130</t>
  </si>
  <si>
    <t>000 1 13 01990 00 0000 130</t>
  </si>
  <si>
    <t>902 1 13 01995 05 0000 130</t>
  </si>
  <si>
    <t>903 1 13 01995 05 0000 130</t>
  </si>
  <si>
    <t>000 1 13 02000 00 0000 130</t>
  </si>
  <si>
    <t>000 1 13 02060 00 0000 130</t>
  </si>
  <si>
    <t>902 1 13 02065 05 0000 130</t>
  </si>
  <si>
    <t>903 1 13 02065 05 0000 130</t>
  </si>
  <si>
    <t>936 1 13 02065 05 0000 130</t>
  </si>
  <si>
    <t>000 1 13 02990 00 0000 130</t>
  </si>
  <si>
    <t>936 1 13 02995 05 0000 130</t>
  </si>
  <si>
    <t>936 1 14 06013 10 0000 430</t>
  </si>
  <si>
    <t xml:space="preserve">000 1 16 25000 00 0000 140 </t>
  </si>
  <si>
    <t>141 1 16 28000 01 0000 140</t>
  </si>
  <si>
    <t xml:space="preserve">000 1 16 30000 01 0000 140 </t>
  </si>
  <si>
    <t xml:space="preserve">106 1 16 30030 01 0000 140 </t>
  </si>
  <si>
    <t xml:space="preserve">188 1 16 30030 01 0000 140 </t>
  </si>
  <si>
    <t xml:space="preserve">000 1 16 35000 00 0000 140 </t>
  </si>
  <si>
    <t xml:space="preserve">860 1 16 35030 05 0000 140 </t>
  </si>
  <si>
    <t xml:space="preserve">903 1 16 90050 05 0000 140 </t>
  </si>
  <si>
    <t>000 2 02 02008 00 0000 151</t>
  </si>
  <si>
    <t>936 2 02 02008 05 0000 151</t>
  </si>
  <si>
    <t>000 2 02 03024 00  0000 151</t>
  </si>
  <si>
    <t>902  2 02 03024 05 0000 151</t>
  </si>
  <si>
    <t>000 2 02 03041 00 0000 151</t>
  </si>
  <si>
    <t>936 2 02 03041 05 0000 151</t>
  </si>
  <si>
    <t>902 2 02 04999 05 0000 151</t>
  </si>
  <si>
    <t>903 2 02 04999 05 0000 151</t>
  </si>
  <si>
    <t>912 2 02 04999 05 0000 151</t>
  </si>
  <si>
    <t>000 2 07 00000 00 0000 180</t>
  </si>
  <si>
    <t>000 2 18 0000 00 0000 000</t>
  </si>
  <si>
    <t>000 2 18 00000 00 0000 151</t>
  </si>
  <si>
    <t>000 2 18 05000 05 0000 151</t>
  </si>
  <si>
    <t>912 2 18 05010 05 0000 151</t>
  </si>
  <si>
    <t>000 2 19 00000 00 0000 000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</si>
  <si>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</si>
  <si>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</si>
  <si>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</si>
  <si>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</si>
  <si>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Единый сельскохозяйственный налог (за налоговые периоды, истекшие до 1 января 2011 года)</t>
  </si>
  <si>
    <t xml:space="preserve">Доходы, получаемые  в виде арендной  платы за земельные участки , государственная собственность на которые не разграничена  и которые расположены в границах поселений  , а также средства от продажи права на заключение договоров аренды указанных земельных участков </t>
  </si>
  <si>
    <t>Доходы, получаемые  в виде арендной  платы , а также средства от продажи права на заключение договоров аренды за земли, находящиеся в собственности муниципальных районов   ( за исключением земельных участков  муниципальных бюджетных и автономных учреждений)</t>
  </si>
  <si>
    <t>Прочие поступления  от использования имущества ,  находящегося в государственной и муниципальной собственности ( 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</si>
  <si>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 ,  находящегося в   собственности муниципальных районов  ( за исключением имущества  муниципальных бюджетных и автономных учреждений, а также имущества 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</si>
  <si>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</si>
  <si>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</si>
  <si>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</si>
  <si>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</si>
  <si>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</si>
  <si>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</si>
  <si>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</si>
  <si>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</si>
  <si>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</si>
  <si>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</si>
  <si>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</si>
  <si>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</si>
  <si>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</si>
  <si>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от   </t>
  </si>
  <si>
    <t xml:space="preserve">№ 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</si>
  <si>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</si>
  <si>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 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</si>
  <si>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 , истекшие до 1 января 2011 года)</t>
  </si>
  <si>
    <t>182 1 05 01022 01 0000 110</t>
  </si>
  <si>
    <t>Единый налог  на вмененный доход  для  отдельных видов деятельности (за налоговые периоды , истекшие до 1 января 2011 года)</t>
  </si>
  <si>
    <t>182 1 05 02020 02 0000 110</t>
  </si>
  <si>
    <t>Прочие налоги и сборы (по отмененным налогам и сборам субъектов Российской Федерации)</t>
  </si>
  <si>
    <t>000 1 09 06000 02 0000 110</t>
  </si>
  <si>
    <t>182 1 09 06020 02 0000 110</t>
  </si>
  <si>
    <t>Сбор на нужды образовательных учреждений, взимаемый с юридических лиц</t>
  </si>
  <si>
    <t>000 1 09 07000 00 0000 110</t>
  </si>
  <si>
    <t>Прочие налоги и сборы (по отмененным местным налогам и сборам)</t>
  </si>
  <si>
    <t xml:space="preserve">  Целевые    сборы    с    граждан    и       предприятий,              учреждений,  организаций  на  содержание  милиции,  на  благоустройство  территорий,   на нужды образования и другие цели</t>
  </si>
  <si>
    <t xml:space="preserve">000 1 09 07030 00 0000 110 </t>
  </si>
  <si>
    <t xml:space="preserve">182 1 09 07033 05 0000 110 </t>
  </si>
  <si>
    <t xml:space="preserve">  Целевые    сборы    с    граждан    и       предприятий,              учреждений,  организаций  на  содержание  милиции,  на  благоустройство  территорий,   на нужды образования и другие цели,мобилизуемые на территориях муниципальных районов</t>
  </si>
  <si>
    <t xml:space="preserve">318 1 16 90050 05 0000 140 </t>
  </si>
  <si>
    <t xml:space="preserve">814 1 16 90050 05 0000 140 </t>
  </si>
  <si>
    <t>000 1 17 00000 00 0000 000</t>
  </si>
  <si>
    <t>Прочие неналоговые доходы</t>
  </si>
  <si>
    <t>000 1 17005000 00 0000 180</t>
  </si>
  <si>
    <t>936 1 17 05050 05 0000 180</t>
  </si>
  <si>
    <t>Прочие неналоговые доходы бюджетов муниципальных районов</t>
  </si>
  <si>
    <t>902 1 13 02995 05 0000 130</t>
  </si>
  <si>
    <t>Наименование  показателя</t>
  </si>
  <si>
    <t>000 1 05 04000 02 0000 110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</si>
  <si>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</si>
  <si>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</si>
  <si>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</si>
  <si>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пунктами 1 и 2 статьи 120, статьями 125, 126,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статьями 129</t>
    </r>
    <r>
      <rPr>
        <vertAlign val="superscript"/>
        <sz val="11"/>
        <rFont val="Times New Roman"/>
        <family val="1"/>
      </rPr>
      <t>4</t>
    </r>
    <r>
      <rPr>
        <b/>
        <i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135</t>
    </r>
    <r>
      <rPr>
        <vertAlign val="superscript"/>
        <sz val="11"/>
        <rFont val="Times New Roman"/>
        <family val="1"/>
      </rPr>
      <t>2</t>
    </r>
    <r>
      <rPr>
        <b/>
        <i/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</si>
  <si>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000 2 02 02145 00 0000 151 </t>
  </si>
  <si>
    <t xml:space="preserve">903 2 02 02145 05 0000 151 </t>
  </si>
  <si>
    <t>000 2 02 02204 00 0000 151</t>
  </si>
  <si>
    <t>903 2 02 02204 05 0000 151</t>
  </si>
  <si>
    <t>Субсидии бюджетам на модернизацию региональных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</si>
  <si>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</si>
  <si>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на модернизацию  региональных систем  дошкольного образования</t>
  </si>
  <si>
    <t>Субсидии бюджетам на модернизацию  региональных систем  дошкольного образования муниципальных районов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</si>
  <si>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</si>
  <si>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</si>
  <si>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</si>
  <si>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</si>
  <si>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000 2 02 03108 00 0000 151</t>
  </si>
  <si>
    <t>936 2 02 03108 05 0000 151</t>
  </si>
  <si>
    <t>000 2 02 03115 00 0000 151</t>
  </si>
  <si>
    <t>936 2 02 03115 05 0000 151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</si>
  <si>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</si>
  <si>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</si>
  <si>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</si>
  <si>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902 2 02 04041 05 0000 151</t>
  </si>
  <si>
    <t>936 2 02 04999 05 0000 151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</si>
  <si>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</si>
  <si>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000 2 07 05000 05 0000 180</t>
  </si>
  <si>
    <t>902 2 07 05020 05 0000 180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</si>
  <si>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</si>
  <si>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</si>
  <si>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</si>
  <si>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903 2 07 05020 05 0000 180</t>
  </si>
  <si>
    <t>000 2 07 05020 05 0000 180</t>
  </si>
  <si>
    <t>903 2 07 05030 05 0000 180</t>
  </si>
  <si>
    <t>Доходы бюджета муниципального образования Шабалинский муниципальный район  Кировской области за 2013 год  по кодам видов доходов, подвидов доходов , классификации операций сектора государственного управления, относящихся к  доходам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</si>
</sst>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name val="TimesNewRomanPSMT"/>
      <family val="0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i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right" vertical="justify" wrapText="1"/>
    </xf>
    <xf numFmtId="169" fontId="10" fillId="33" borderId="10" xfId="0" applyNumberFormat="1" applyFont="1" applyFill="1" applyBorder="1" applyAlignment="1">
      <alignment vertical="top"/>
    </xf>
    <xf numFmtId="169" fontId="7" fillId="33" borderId="10" xfId="0" applyNumberFormat="1" applyFont="1" applyFill="1" applyBorder="1" applyAlignment="1">
      <alignment vertical="justify"/>
    </xf>
    <xf numFmtId="2" fontId="7" fillId="33" borderId="10" xfId="0" applyNumberFormat="1" applyFont="1" applyFill="1" applyBorder="1" applyAlignment="1">
      <alignment vertical="justify"/>
    </xf>
    <xf numFmtId="169" fontId="7" fillId="33" borderId="10" xfId="0" applyNumberFormat="1" applyFont="1" applyFill="1" applyBorder="1" applyAlignment="1">
      <alignment vertical="top"/>
    </xf>
    <xf numFmtId="2" fontId="10" fillId="33" borderId="10" xfId="0" applyNumberFormat="1" applyFont="1" applyFill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169" fontId="7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3" fontId="5" fillId="33" borderId="10" xfId="0" applyNumberFormat="1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vertical="justify"/>
    </xf>
    <xf numFmtId="0" fontId="4" fillId="0" borderId="0" xfId="0" applyFont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69" fontId="5" fillId="33" borderId="10" xfId="0" applyNumberFormat="1" applyFont="1" applyFill="1" applyBorder="1" applyAlignment="1">
      <alignment vertical="top"/>
    </xf>
    <xf numFmtId="169" fontId="4" fillId="33" borderId="10" xfId="0" applyNumberFormat="1" applyFont="1" applyFill="1" applyBorder="1" applyAlignment="1">
      <alignment vertical="top"/>
    </xf>
    <xf numFmtId="169" fontId="4" fillId="33" borderId="10" xfId="0" applyNumberFormat="1" applyFont="1" applyFill="1" applyBorder="1" applyAlignment="1">
      <alignment horizontal="right" vertical="top"/>
    </xf>
    <xf numFmtId="169" fontId="4" fillId="33" borderId="10" xfId="0" applyNumberFormat="1" applyFont="1" applyFill="1" applyBorder="1" applyAlignment="1">
      <alignment vertical="top" wrapText="1"/>
    </xf>
    <xf numFmtId="169" fontId="0" fillId="33" borderId="10" xfId="0" applyNumberFormat="1" applyFill="1" applyBorder="1" applyAlignment="1">
      <alignment/>
    </xf>
    <xf numFmtId="169" fontId="5" fillId="33" borderId="10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69" fontId="4" fillId="33" borderId="10" xfId="0" applyNumberFormat="1" applyFont="1" applyFill="1" applyBorder="1" applyAlignment="1">
      <alignment vertical="justify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Alignment="1">
      <alignment horizontal="justify" vertical="top" wrapText="1"/>
    </xf>
    <xf numFmtId="2" fontId="10" fillId="33" borderId="10" xfId="0" applyNumberFormat="1" applyFont="1" applyFill="1" applyBorder="1" applyAlignment="1">
      <alignment vertical="top"/>
    </xf>
    <xf numFmtId="168" fontId="10" fillId="33" borderId="10" xfId="0" applyNumberFormat="1" applyFont="1" applyFill="1" applyBorder="1" applyAlignment="1">
      <alignment vertical="top"/>
    </xf>
    <xf numFmtId="168" fontId="5" fillId="33" borderId="10" xfId="0" applyNumberFormat="1" applyFont="1" applyFill="1" applyBorder="1" applyAlignment="1">
      <alignment vertical="top"/>
    </xf>
    <xf numFmtId="168" fontId="4" fillId="33" borderId="1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6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justify" wrapText="1"/>
    </xf>
    <xf numFmtId="0" fontId="7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4"/>
  <sheetViews>
    <sheetView tabSelected="1" zoomScalePageLayoutView="0" workbookViewId="0" topLeftCell="A33">
      <selection activeCell="G42" sqref="G42"/>
    </sheetView>
  </sheetViews>
  <sheetFormatPr defaultColWidth="9.00390625" defaultRowHeight="12.75"/>
  <cols>
    <col min="1" max="1" width="60.75390625" style="1" customWidth="1"/>
    <col min="2" max="2" width="28.25390625" style="1" customWidth="1"/>
    <col min="3" max="3" width="14.625" style="2" customWidth="1"/>
    <col min="4" max="4" width="13.875" style="1" customWidth="1"/>
    <col min="5" max="5" width="11.25390625" style="1" customWidth="1"/>
    <col min="6" max="6" width="10.00390625" style="1" customWidth="1"/>
    <col min="7" max="16384" width="9.125" style="1" customWidth="1"/>
  </cols>
  <sheetData>
    <row r="1" spans="1:6" ht="18.75">
      <c r="A1" s="53"/>
      <c r="B1" s="53"/>
      <c r="C1" s="54" t="s">
        <v>119</v>
      </c>
      <c r="D1" s="55"/>
      <c r="E1" s="55"/>
      <c r="F1" s="55"/>
    </row>
    <row r="2" spans="1:6" ht="18.75">
      <c r="A2" s="53"/>
      <c r="B2" s="53"/>
      <c r="C2" s="54" t="s">
        <v>118</v>
      </c>
      <c r="D2" s="55"/>
      <c r="E2" s="55"/>
      <c r="F2" s="55"/>
    </row>
    <row r="3" spans="1:6" ht="15.75" customHeight="1">
      <c r="A3" s="56"/>
      <c r="B3" s="56"/>
      <c r="C3" s="54" t="s">
        <v>263</v>
      </c>
      <c r="D3" s="55"/>
      <c r="E3" s="55" t="s">
        <v>264</v>
      </c>
      <c r="F3" s="55"/>
    </row>
    <row r="4" spans="1:6" ht="15.75" customHeight="1">
      <c r="A4" s="56"/>
      <c r="B4" s="56"/>
      <c r="C4" s="54"/>
      <c r="D4" s="55"/>
      <c r="E4" s="55"/>
      <c r="F4" s="55"/>
    </row>
    <row r="5" spans="1:6" ht="15.75" customHeight="1">
      <c r="A5" s="56"/>
      <c r="B5" s="56"/>
      <c r="C5" s="54"/>
      <c r="D5" s="55"/>
      <c r="E5" s="55"/>
      <c r="F5" s="55"/>
    </row>
    <row r="6" spans="1:6" ht="15.75" customHeight="1">
      <c r="A6" s="67" t="s">
        <v>325</v>
      </c>
      <c r="B6" s="67"/>
      <c r="C6" s="67"/>
      <c r="D6" s="67"/>
      <c r="E6" s="55"/>
      <c r="F6" s="55"/>
    </row>
    <row r="7" spans="1:6" ht="42.75" customHeight="1">
      <c r="A7" s="67"/>
      <c r="B7" s="67"/>
      <c r="C7" s="67"/>
      <c r="D7" s="67"/>
      <c r="E7" s="55"/>
      <c r="F7" s="55"/>
    </row>
    <row r="8" spans="1:4" ht="9.75" customHeight="1" hidden="1">
      <c r="A8" s="12"/>
      <c r="B8" s="12"/>
      <c r="C8" s="12"/>
      <c r="D8" s="12"/>
    </row>
    <row r="9" spans="1:4" ht="15.75" customHeight="1" hidden="1">
      <c r="A9" s="12"/>
      <c r="B9" s="12"/>
      <c r="C9" s="12"/>
      <c r="D9" s="12"/>
    </row>
    <row r="10" spans="1:4" ht="21" customHeight="1">
      <c r="A10" s="20"/>
      <c r="B10" s="20"/>
      <c r="C10" s="20"/>
      <c r="D10" s="20"/>
    </row>
    <row r="11" spans="1:5" ht="28.5" customHeight="1">
      <c r="A11" s="69" t="s">
        <v>289</v>
      </c>
      <c r="B11" s="69" t="s">
        <v>60</v>
      </c>
      <c r="C11" s="69" t="s">
        <v>115</v>
      </c>
      <c r="D11" s="69" t="s">
        <v>116</v>
      </c>
      <c r="E11" s="68" t="s">
        <v>117</v>
      </c>
    </row>
    <row r="12" spans="1:5" ht="38.25" customHeight="1">
      <c r="A12" s="69"/>
      <c r="B12" s="69"/>
      <c r="C12" s="69"/>
      <c r="D12" s="69"/>
      <c r="E12" s="68"/>
    </row>
    <row r="13" spans="1:5" ht="21.75" customHeight="1">
      <c r="A13" s="17" t="s">
        <v>120</v>
      </c>
      <c r="B13" s="4" t="s">
        <v>67</v>
      </c>
      <c r="C13" s="58">
        <f>C14+C20+C36+C39+C42+C50+C63+C69+C82+C86+C112</f>
        <v>43325.85</v>
      </c>
      <c r="D13" s="22">
        <f>D14+D20+D36+D39+D42+D50+D63+D69+D82+D86+D112</f>
        <v>43916.537000000004</v>
      </c>
      <c r="E13" s="21">
        <f aca="true" t="shared" si="0" ref="E13:E26">D13/C13*100</f>
        <v>101.36335928781548</v>
      </c>
    </row>
    <row r="14" spans="1:5" ht="27" customHeight="1">
      <c r="A14" s="17" t="s">
        <v>68</v>
      </c>
      <c r="B14" s="17" t="s">
        <v>121</v>
      </c>
      <c r="C14" s="59">
        <f>C15</f>
        <v>19487.2</v>
      </c>
      <c r="D14" s="22">
        <f>D15</f>
        <v>19805.004000000004</v>
      </c>
      <c r="E14" s="21">
        <f t="shared" si="0"/>
        <v>101.6308345991215</v>
      </c>
    </row>
    <row r="15" spans="1:5" ht="21" customHeight="1">
      <c r="A15" s="4" t="s">
        <v>61</v>
      </c>
      <c r="B15" s="4" t="s">
        <v>122</v>
      </c>
      <c r="C15" s="60">
        <f>C16+C17+C18+C19</f>
        <v>19487.2</v>
      </c>
      <c r="D15" s="45">
        <f>D16+D17+D18+D19</f>
        <v>19805.004000000004</v>
      </c>
      <c r="E15" s="26">
        <f t="shared" si="0"/>
        <v>101.6308345991215</v>
      </c>
    </row>
    <row r="16" spans="1:5" ht="81" customHeight="1">
      <c r="A16" s="57" t="s">
        <v>241</v>
      </c>
      <c r="B16" s="30" t="s">
        <v>123</v>
      </c>
      <c r="C16" s="61">
        <v>19256.2</v>
      </c>
      <c r="D16" s="23">
        <v>19573.666</v>
      </c>
      <c r="E16" s="24">
        <f t="shared" si="0"/>
        <v>101.64864303445125</v>
      </c>
    </row>
    <row r="17" spans="1:5" ht="105" customHeight="1">
      <c r="A17" s="6" t="s">
        <v>242</v>
      </c>
      <c r="B17" s="30" t="s">
        <v>190</v>
      </c>
      <c r="C17" s="61">
        <v>43.6</v>
      </c>
      <c r="D17" s="23">
        <v>43.687</v>
      </c>
      <c r="E17" s="24">
        <f t="shared" si="0"/>
        <v>100.19954128440367</v>
      </c>
    </row>
    <row r="18" spans="1:5" ht="45" customHeight="1">
      <c r="A18" s="40" t="s">
        <v>243</v>
      </c>
      <c r="B18" s="19" t="s">
        <v>191</v>
      </c>
      <c r="C18" s="61">
        <v>181.7</v>
      </c>
      <c r="D18" s="23">
        <v>181.901</v>
      </c>
      <c r="E18" s="24">
        <f t="shared" si="0"/>
        <v>100.11062190423776</v>
      </c>
    </row>
    <row r="19" spans="1:5" ht="99.75" customHeight="1">
      <c r="A19" s="6" t="s">
        <v>244</v>
      </c>
      <c r="B19" s="30" t="s">
        <v>192</v>
      </c>
      <c r="C19" s="61">
        <v>5.7</v>
      </c>
      <c r="D19" s="23">
        <v>5.75</v>
      </c>
      <c r="E19" s="24">
        <f t="shared" si="0"/>
        <v>100.87719298245614</v>
      </c>
    </row>
    <row r="20" spans="1:5" ht="26.25" customHeight="1">
      <c r="A20" s="9" t="s">
        <v>72</v>
      </c>
      <c r="B20" s="4" t="s">
        <v>124</v>
      </c>
      <c r="C20" s="45">
        <f>C21+C28+C31+C34</f>
        <v>9258.599999999999</v>
      </c>
      <c r="D20" s="45">
        <f>D21+D28+D31+D34</f>
        <v>9265.536</v>
      </c>
      <c r="E20" s="26">
        <f t="shared" si="0"/>
        <v>100.07491413388634</v>
      </c>
    </row>
    <row r="21" spans="1:5" ht="33.75" customHeight="1">
      <c r="A21" s="41" t="s">
        <v>105</v>
      </c>
      <c r="B21" s="30" t="s">
        <v>125</v>
      </c>
      <c r="C21" s="46">
        <f>C22+C25</f>
        <v>4964.2</v>
      </c>
      <c r="D21" s="46">
        <f>D22+D25</f>
        <v>4967.579</v>
      </c>
      <c r="E21" s="24">
        <f t="shared" si="0"/>
        <v>100.06806736231417</v>
      </c>
    </row>
    <row r="22" spans="1:5" ht="33" customHeight="1">
      <c r="A22" s="41" t="s">
        <v>106</v>
      </c>
      <c r="B22" s="30" t="s">
        <v>126</v>
      </c>
      <c r="C22" s="46">
        <f>C23+C24</f>
        <v>3922.2</v>
      </c>
      <c r="D22" s="46">
        <f>D23+D24</f>
        <v>3925.5209999999997</v>
      </c>
      <c r="E22" s="24">
        <f t="shared" si="0"/>
        <v>100.08467186782927</v>
      </c>
    </row>
    <row r="23" spans="1:5" ht="36.75" customHeight="1">
      <c r="A23" s="41" t="s">
        <v>106</v>
      </c>
      <c r="B23" s="30" t="s">
        <v>127</v>
      </c>
      <c r="C23" s="46">
        <v>3920</v>
      </c>
      <c r="D23" s="23">
        <v>3923.249</v>
      </c>
      <c r="E23" s="24">
        <f t="shared" si="0"/>
        <v>100.08288265306122</v>
      </c>
    </row>
    <row r="24" spans="1:5" ht="51.75" customHeight="1">
      <c r="A24" s="51" t="s">
        <v>266</v>
      </c>
      <c r="B24" s="30" t="s">
        <v>265</v>
      </c>
      <c r="C24" s="46">
        <v>2.2</v>
      </c>
      <c r="D24" s="23">
        <v>2.272</v>
      </c>
      <c r="E24" s="24">
        <f t="shared" si="0"/>
        <v>103.27272727272725</v>
      </c>
    </row>
    <row r="25" spans="1:5" ht="45" customHeight="1">
      <c r="A25" s="41" t="s">
        <v>107</v>
      </c>
      <c r="B25" s="30" t="s">
        <v>128</v>
      </c>
      <c r="C25" s="46">
        <f>C26</f>
        <v>1042</v>
      </c>
      <c r="D25" s="46">
        <f>D26+D27</f>
        <v>1042.058</v>
      </c>
      <c r="E25" s="24">
        <f t="shared" si="0"/>
        <v>100.00556621880999</v>
      </c>
    </row>
    <row r="26" spans="1:5" ht="53.25" customHeight="1">
      <c r="A26" s="41" t="s">
        <v>107</v>
      </c>
      <c r="B26" s="30" t="s">
        <v>129</v>
      </c>
      <c r="C26" s="46">
        <v>1042</v>
      </c>
      <c r="D26" s="23">
        <v>1045.917</v>
      </c>
      <c r="E26" s="24">
        <f t="shared" si="0"/>
        <v>100.37591170825335</v>
      </c>
    </row>
    <row r="27" spans="1:5" ht="68.25" customHeight="1">
      <c r="A27" s="51" t="s">
        <v>267</v>
      </c>
      <c r="B27" s="30" t="s">
        <v>268</v>
      </c>
      <c r="C27" s="46"/>
      <c r="D27" s="23">
        <v>-3.859</v>
      </c>
      <c r="E27" s="24"/>
    </row>
    <row r="28" spans="1:5" ht="38.25" customHeight="1">
      <c r="A28" s="30" t="s">
        <v>80</v>
      </c>
      <c r="B28" s="30" t="s">
        <v>130</v>
      </c>
      <c r="C28" s="46">
        <f>C29</f>
        <v>4200.9</v>
      </c>
      <c r="D28" s="46">
        <f>D29+D30</f>
        <v>4201.369</v>
      </c>
      <c r="E28" s="24">
        <f aca="true" t="shared" si="1" ref="E28:E60">D28/C28*100</f>
        <v>100.01116427432217</v>
      </c>
    </row>
    <row r="29" spans="1:5" ht="37.5" customHeight="1">
      <c r="A29" s="30" t="s">
        <v>80</v>
      </c>
      <c r="B29" s="30" t="s">
        <v>131</v>
      </c>
      <c r="C29" s="46">
        <v>4200.9</v>
      </c>
      <c r="D29" s="52">
        <v>4213.788</v>
      </c>
      <c r="E29" s="24">
        <f t="shared" si="1"/>
        <v>100.30679140184246</v>
      </c>
    </row>
    <row r="30" spans="1:5" ht="52.5" customHeight="1">
      <c r="A30" s="13" t="s">
        <v>269</v>
      </c>
      <c r="B30" s="30" t="s">
        <v>270</v>
      </c>
      <c r="C30" s="46"/>
      <c r="D30" s="52">
        <v>-12.419</v>
      </c>
      <c r="E30" s="24"/>
    </row>
    <row r="31" spans="1:5" ht="24" customHeight="1">
      <c r="A31" s="30" t="s">
        <v>64</v>
      </c>
      <c r="B31" s="30" t="s">
        <v>132</v>
      </c>
      <c r="C31" s="46">
        <f>C32+C33</f>
        <v>7.1</v>
      </c>
      <c r="D31" s="46">
        <f>D32+D33</f>
        <v>7.1339999999999995</v>
      </c>
      <c r="E31" s="24">
        <f t="shared" si="1"/>
        <v>100.47887323943662</v>
      </c>
    </row>
    <row r="32" spans="1:5" ht="27" customHeight="1">
      <c r="A32" s="30" t="s">
        <v>64</v>
      </c>
      <c r="B32" s="30" t="s">
        <v>133</v>
      </c>
      <c r="C32" s="46">
        <v>7.1</v>
      </c>
      <c r="D32" s="23">
        <v>9.834</v>
      </c>
      <c r="E32" s="24">
        <f t="shared" si="1"/>
        <v>138.50704225352112</v>
      </c>
    </row>
    <row r="33" spans="1:5" ht="35.25" customHeight="1">
      <c r="A33" s="30" t="s">
        <v>245</v>
      </c>
      <c r="B33" s="30" t="s">
        <v>134</v>
      </c>
      <c r="C33" s="46"/>
      <c r="D33" s="23">
        <v>-2.7</v>
      </c>
      <c r="E33" s="24"/>
    </row>
    <row r="34" spans="1:5" ht="35.25" customHeight="1">
      <c r="A34" s="30" t="s">
        <v>292</v>
      </c>
      <c r="B34" s="30" t="s">
        <v>290</v>
      </c>
      <c r="C34" s="46">
        <f>C35</f>
        <v>86.4</v>
      </c>
      <c r="D34" s="46">
        <f>D35</f>
        <v>89.454</v>
      </c>
      <c r="E34" s="24">
        <f t="shared" si="1"/>
        <v>103.5347222222222</v>
      </c>
    </row>
    <row r="35" spans="1:5" ht="48.75" customHeight="1">
      <c r="A35" s="30" t="s">
        <v>293</v>
      </c>
      <c r="B35" s="30" t="s">
        <v>291</v>
      </c>
      <c r="C35" s="46">
        <v>86.4</v>
      </c>
      <c r="D35" s="23">
        <v>89.454</v>
      </c>
      <c r="E35" s="24">
        <f t="shared" si="1"/>
        <v>103.5347222222222</v>
      </c>
    </row>
    <row r="36" spans="1:5" ht="32.25" customHeight="1">
      <c r="A36" s="4" t="s">
        <v>73</v>
      </c>
      <c r="B36" s="4" t="s">
        <v>135</v>
      </c>
      <c r="C36" s="45">
        <f>C37</f>
        <v>2532</v>
      </c>
      <c r="D36" s="45">
        <f>D37</f>
        <v>2533.426</v>
      </c>
      <c r="E36" s="26">
        <f t="shared" si="1"/>
        <v>100.05631911532384</v>
      </c>
    </row>
    <row r="37" spans="1:5" ht="25.5" customHeight="1">
      <c r="A37" s="30" t="s">
        <v>78</v>
      </c>
      <c r="B37" s="30" t="s">
        <v>136</v>
      </c>
      <c r="C37" s="46">
        <f>C38</f>
        <v>2532</v>
      </c>
      <c r="D37" s="46">
        <f>D38</f>
        <v>2533.426</v>
      </c>
      <c r="E37" s="24">
        <f t="shared" si="1"/>
        <v>100.05631911532384</v>
      </c>
    </row>
    <row r="38" spans="1:5" ht="37.5" customHeight="1">
      <c r="A38" s="30" t="s">
        <v>81</v>
      </c>
      <c r="B38" s="30" t="s">
        <v>137</v>
      </c>
      <c r="C38" s="46">
        <v>2532</v>
      </c>
      <c r="D38" s="23">
        <v>2533.426</v>
      </c>
      <c r="E38" s="24">
        <f t="shared" si="1"/>
        <v>100.05631911532384</v>
      </c>
    </row>
    <row r="39" spans="1:5" ht="17.25" customHeight="1">
      <c r="A39" s="4" t="s">
        <v>70</v>
      </c>
      <c r="B39" s="4" t="s">
        <v>138</v>
      </c>
      <c r="C39" s="45">
        <f>C40</f>
        <v>488.3</v>
      </c>
      <c r="D39" s="45">
        <f>D40</f>
        <v>494.299</v>
      </c>
      <c r="E39" s="26">
        <f t="shared" si="1"/>
        <v>101.22854802375588</v>
      </c>
    </row>
    <row r="40" spans="1:5" ht="36" customHeight="1">
      <c r="A40" s="30" t="s">
        <v>71</v>
      </c>
      <c r="B40" s="30" t="s">
        <v>139</v>
      </c>
      <c r="C40" s="46">
        <f>C41</f>
        <v>488.3</v>
      </c>
      <c r="D40" s="46">
        <f>D41</f>
        <v>494.299</v>
      </c>
      <c r="E40" s="24">
        <f t="shared" si="1"/>
        <v>101.22854802375588</v>
      </c>
    </row>
    <row r="41" spans="1:5" ht="50.25" customHeight="1">
      <c r="A41" s="30" t="s">
        <v>98</v>
      </c>
      <c r="B41" s="30" t="s">
        <v>140</v>
      </c>
      <c r="C41" s="46">
        <v>488.3</v>
      </c>
      <c r="D41" s="23">
        <v>494.299</v>
      </c>
      <c r="E41" s="24">
        <f t="shared" si="1"/>
        <v>101.22854802375588</v>
      </c>
    </row>
    <row r="42" spans="1:5" ht="47.25" customHeight="1">
      <c r="A42" s="4" t="s">
        <v>103</v>
      </c>
      <c r="B42" s="31" t="s">
        <v>141</v>
      </c>
      <c r="C42" s="45">
        <f>C43</f>
        <v>0</v>
      </c>
      <c r="D42" s="45">
        <f>D43+D45+D47</f>
        <v>0.6890000000000001</v>
      </c>
      <c r="E42" s="24"/>
    </row>
    <row r="43" spans="1:5" ht="39" customHeight="1" hidden="1">
      <c r="A43" s="6" t="s">
        <v>104</v>
      </c>
      <c r="B43" s="6" t="s">
        <v>193</v>
      </c>
      <c r="C43" s="46">
        <f>C44</f>
        <v>0</v>
      </c>
      <c r="D43" s="46">
        <f>D44</f>
        <v>0</v>
      </c>
      <c r="E43" s="24" t="e">
        <f t="shared" si="1"/>
        <v>#DIV/0!</v>
      </c>
    </row>
    <row r="44" spans="1:5" ht="45" customHeight="1" hidden="1">
      <c r="A44" s="6" t="s">
        <v>142</v>
      </c>
      <c r="B44" s="6" t="s">
        <v>194</v>
      </c>
      <c r="C44" s="46"/>
      <c r="D44" s="23"/>
      <c r="E44" s="24" t="e">
        <f t="shared" si="1"/>
        <v>#DIV/0!</v>
      </c>
    </row>
    <row r="45" spans="1:5" ht="35.25" customHeight="1">
      <c r="A45" s="14" t="s">
        <v>271</v>
      </c>
      <c r="B45" s="14" t="s">
        <v>272</v>
      </c>
      <c r="C45" s="46"/>
      <c r="D45" s="23">
        <f>D46</f>
        <v>0.068</v>
      </c>
      <c r="E45" s="24"/>
    </row>
    <row r="46" spans="1:5" ht="34.5" customHeight="1">
      <c r="A46" s="6" t="s">
        <v>274</v>
      </c>
      <c r="B46" s="14" t="s">
        <v>273</v>
      </c>
      <c r="C46" s="46"/>
      <c r="D46" s="23">
        <v>0.068</v>
      </c>
      <c r="E46" s="24"/>
    </row>
    <row r="47" spans="1:5" ht="39.75" customHeight="1">
      <c r="A47" s="14" t="s">
        <v>276</v>
      </c>
      <c r="B47" s="14" t="s">
        <v>275</v>
      </c>
      <c r="C47" s="46"/>
      <c r="D47" s="23">
        <f>D48</f>
        <v>0.621</v>
      </c>
      <c r="E47" s="24"/>
    </row>
    <row r="48" spans="1:5" ht="64.5" customHeight="1">
      <c r="A48" s="14" t="s">
        <v>277</v>
      </c>
      <c r="B48" s="14" t="s">
        <v>278</v>
      </c>
      <c r="C48" s="46"/>
      <c r="D48" s="23">
        <f>D49</f>
        <v>0.621</v>
      </c>
      <c r="E48" s="24"/>
    </row>
    <row r="49" spans="1:5" ht="81" customHeight="1">
      <c r="A49" s="14" t="s">
        <v>280</v>
      </c>
      <c r="B49" s="14" t="s">
        <v>279</v>
      </c>
      <c r="C49" s="46"/>
      <c r="D49" s="23">
        <v>0.621</v>
      </c>
      <c r="E49" s="24"/>
    </row>
    <row r="50" spans="1:5" ht="42" customHeight="1">
      <c r="A50" s="4" t="s">
        <v>65</v>
      </c>
      <c r="B50" s="4" t="s">
        <v>143</v>
      </c>
      <c r="C50" s="45">
        <f>C51+C53+C60</f>
        <v>2498.3</v>
      </c>
      <c r="D50" s="45">
        <f>D51+D53+D60</f>
        <v>2500.5350000000003</v>
      </c>
      <c r="E50" s="26">
        <f t="shared" si="1"/>
        <v>100.0894608333667</v>
      </c>
    </row>
    <row r="51" spans="1:5" ht="78.75" customHeight="1">
      <c r="A51" s="7" t="s">
        <v>86</v>
      </c>
      <c r="B51" s="7" t="s">
        <v>144</v>
      </c>
      <c r="C51" s="46">
        <f>C52</f>
        <v>0</v>
      </c>
      <c r="D51" s="46">
        <f>D52</f>
        <v>0.297</v>
      </c>
      <c r="E51" s="24"/>
    </row>
    <row r="52" spans="1:5" ht="65.25" customHeight="1">
      <c r="A52" s="7" t="s">
        <v>87</v>
      </c>
      <c r="B52" s="7" t="s">
        <v>195</v>
      </c>
      <c r="C52" s="46">
        <v>0</v>
      </c>
      <c r="D52" s="23">
        <v>0.297</v>
      </c>
      <c r="E52" s="24"/>
    </row>
    <row r="53" spans="1:5" ht="96" customHeight="1">
      <c r="A53" s="30" t="s">
        <v>145</v>
      </c>
      <c r="B53" s="30" t="s">
        <v>196</v>
      </c>
      <c r="C53" s="46">
        <f>C54+C56+C58</f>
        <v>2454.3</v>
      </c>
      <c r="D53" s="46">
        <f>D54+D56+D58</f>
        <v>2454.882</v>
      </c>
      <c r="E53" s="24">
        <f t="shared" si="1"/>
        <v>100.02371348245936</v>
      </c>
    </row>
    <row r="54" spans="1:5" ht="68.25" customHeight="1">
      <c r="A54" s="30" t="s">
        <v>99</v>
      </c>
      <c r="B54" s="30" t="s">
        <v>146</v>
      </c>
      <c r="C54" s="46">
        <f>C55</f>
        <v>1695.8</v>
      </c>
      <c r="D54" s="46">
        <f>D55</f>
        <v>1696.345</v>
      </c>
      <c r="E54" s="24">
        <f t="shared" si="1"/>
        <v>100.03213822384716</v>
      </c>
    </row>
    <row r="55" spans="1:5" ht="82.5" customHeight="1">
      <c r="A55" s="30" t="s">
        <v>246</v>
      </c>
      <c r="B55" s="30" t="s">
        <v>197</v>
      </c>
      <c r="C55" s="46">
        <v>1695.8</v>
      </c>
      <c r="D55" s="23">
        <v>1696.345</v>
      </c>
      <c r="E55" s="24">
        <f t="shared" si="1"/>
        <v>100.03213822384716</v>
      </c>
    </row>
    <row r="56" spans="1:5" ht="84.75" customHeight="1">
      <c r="A56" s="30" t="s">
        <v>147</v>
      </c>
      <c r="B56" s="30" t="s">
        <v>148</v>
      </c>
      <c r="C56" s="46">
        <f>C57</f>
        <v>47.8</v>
      </c>
      <c r="D56" s="46">
        <f>D57</f>
        <v>47.81</v>
      </c>
      <c r="E56" s="24">
        <f t="shared" si="1"/>
        <v>100.02092050209205</v>
      </c>
    </row>
    <row r="57" spans="1:5" ht="83.25" customHeight="1">
      <c r="A57" s="30" t="s">
        <v>247</v>
      </c>
      <c r="B57" s="30" t="s">
        <v>149</v>
      </c>
      <c r="C57" s="46">
        <v>47.8</v>
      </c>
      <c r="D57" s="23">
        <v>47.81</v>
      </c>
      <c r="E57" s="24">
        <f t="shared" si="1"/>
        <v>100.02092050209205</v>
      </c>
    </row>
    <row r="58" spans="1:5" ht="90" customHeight="1">
      <c r="A58" s="30" t="s">
        <v>150</v>
      </c>
      <c r="B58" s="30" t="s">
        <v>151</v>
      </c>
      <c r="C58" s="46">
        <f>C59</f>
        <v>710.7</v>
      </c>
      <c r="D58" s="46">
        <f>D59</f>
        <v>710.727</v>
      </c>
      <c r="E58" s="24">
        <f t="shared" si="1"/>
        <v>100.00379907133812</v>
      </c>
    </row>
    <row r="59" spans="1:5" ht="80.25" customHeight="1">
      <c r="A59" s="30" t="s">
        <v>152</v>
      </c>
      <c r="B59" s="30" t="s">
        <v>198</v>
      </c>
      <c r="C59" s="46">
        <v>710.7</v>
      </c>
      <c r="D59" s="25">
        <v>710.727</v>
      </c>
      <c r="E59" s="24">
        <f t="shared" si="1"/>
        <v>100.00379907133812</v>
      </c>
    </row>
    <row r="60" spans="1:5" ht="79.5" customHeight="1">
      <c r="A60" s="30" t="s">
        <v>153</v>
      </c>
      <c r="B60" s="30" t="s">
        <v>199</v>
      </c>
      <c r="C60" s="46">
        <f>C61</f>
        <v>44</v>
      </c>
      <c r="D60" s="46">
        <f>D61</f>
        <v>45.356</v>
      </c>
      <c r="E60" s="24">
        <f t="shared" si="1"/>
        <v>103.08181818181819</v>
      </c>
    </row>
    <row r="61" spans="1:5" ht="84.75" customHeight="1">
      <c r="A61" s="30" t="s">
        <v>248</v>
      </c>
      <c r="B61" s="30" t="s">
        <v>154</v>
      </c>
      <c r="C61" s="46">
        <f>C62</f>
        <v>44</v>
      </c>
      <c r="D61" s="46">
        <f>D62</f>
        <v>45.356</v>
      </c>
      <c r="E61" s="24">
        <f aca="true" t="shared" si="2" ref="E61:E96">D61/C61*100</f>
        <v>103.08181818181819</v>
      </c>
    </row>
    <row r="62" spans="1:5" ht="80.25" customHeight="1">
      <c r="A62" s="30" t="s">
        <v>249</v>
      </c>
      <c r="B62" s="30" t="s">
        <v>200</v>
      </c>
      <c r="C62" s="46">
        <v>44</v>
      </c>
      <c r="D62" s="23">
        <v>45.356</v>
      </c>
      <c r="E62" s="24">
        <f t="shared" si="2"/>
        <v>103.08181818181819</v>
      </c>
    </row>
    <row r="63" spans="1:5" ht="35.25" customHeight="1">
      <c r="A63" s="4" t="s">
        <v>66</v>
      </c>
      <c r="B63" s="4" t="s">
        <v>155</v>
      </c>
      <c r="C63" s="45">
        <f>C64</f>
        <v>194</v>
      </c>
      <c r="D63" s="45">
        <f>D64</f>
        <v>202.483</v>
      </c>
      <c r="E63" s="26">
        <f t="shared" si="2"/>
        <v>104.37268041237114</v>
      </c>
    </row>
    <row r="64" spans="1:5" ht="22.5" customHeight="1">
      <c r="A64" s="30" t="s">
        <v>62</v>
      </c>
      <c r="B64" s="30" t="s">
        <v>201</v>
      </c>
      <c r="C64" s="46">
        <f>SUM(C65:C68)</f>
        <v>194</v>
      </c>
      <c r="D64" s="46">
        <f>SUM(D65:D68)</f>
        <v>202.483</v>
      </c>
      <c r="E64" s="24">
        <f t="shared" si="2"/>
        <v>104.37268041237114</v>
      </c>
    </row>
    <row r="65" spans="1:5" ht="33" customHeight="1">
      <c r="A65" s="11" t="s">
        <v>250</v>
      </c>
      <c r="B65" s="19" t="s">
        <v>202</v>
      </c>
      <c r="C65" s="46">
        <v>6.4</v>
      </c>
      <c r="D65" s="25">
        <v>6.886</v>
      </c>
      <c r="E65" s="24">
        <f t="shared" si="2"/>
        <v>107.59375</v>
      </c>
    </row>
    <row r="66" spans="1:5" ht="33" customHeight="1">
      <c r="A66" s="11" t="s">
        <v>251</v>
      </c>
      <c r="B66" s="19" t="s">
        <v>203</v>
      </c>
      <c r="C66" s="46">
        <v>2.6</v>
      </c>
      <c r="D66" s="25">
        <v>2.9</v>
      </c>
      <c r="E66" s="24">
        <f t="shared" si="2"/>
        <v>111.53846153846155</v>
      </c>
    </row>
    <row r="67" spans="1:5" ht="27" customHeight="1">
      <c r="A67" s="11" t="s">
        <v>252</v>
      </c>
      <c r="B67" s="19" t="s">
        <v>204</v>
      </c>
      <c r="C67" s="46">
        <v>69</v>
      </c>
      <c r="D67" s="23">
        <v>73.235</v>
      </c>
      <c r="E67" s="24">
        <f t="shared" si="2"/>
        <v>106.13768115942028</v>
      </c>
    </row>
    <row r="68" spans="1:5" ht="24.75" customHeight="1">
      <c r="A68" s="6" t="s">
        <v>253</v>
      </c>
      <c r="B68" s="19" t="s">
        <v>205</v>
      </c>
      <c r="C68" s="46">
        <v>116</v>
      </c>
      <c r="D68" s="23">
        <v>119.462</v>
      </c>
      <c r="E68" s="24">
        <f t="shared" si="2"/>
        <v>102.98448275862069</v>
      </c>
    </row>
    <row r="69" spans="1:5" ht="33" customHeight="1">
      <c r="A69" s="5" t="s">
        <v>254</v>
      </c>
      <c r="B69" s="4" t="s">
        <v>156</v>
      </c>
      <c r="C69" s="45">
        <f>C70+C74</f>
        <v>8105.75</v>
      </c>
      <c r="D69" s="45">
        <f>D70+D74</f>
        <v>8140.067</v>
      </c>
      <c r="E69" s="26">
        <f t="shared" si="2"/>
        <v>100.42336612898251</v>
      </c>
    </row>
    <row r="70" spans="1:5" ht="30" customHeight="1">
      <c r="A70" s="6" t="s">
        <v>255</v>
      </c>
      <c r="B70" s="30" t="s">
        <v>206</v>
      </c>
      <c r="C70" s="46">
        <f>C71</f>
        <v>6932.6</v>
      </c>
      <c r="D70" s="46">
        <f>D71</f>
        <v>6934.635</v>
      </c>
      <c r="E70" s="24">
        <f t="shared" si="2"/>
        <v>100.02935406629547</v>
      </c>
    </row>
    <row r="71" spans="1:5" ht="30.75" customHeight="1">
      <c r="A71" s="6" t="s">
        <v>256</v>
      </c>
      <c r="B71" s="30" t="s">
        <v>207</v>
      </c>
      <c r="C71" s="46">
        <f>C72+C73</f>
        <v>6932.6</v>
      </c>
      <c r="D71" s="46">
        <f>D72+D73</f>
        <v>6934.635</v>
      </c>
      <c r="E71" s="24">
        <f t="shared" si="2"/>
        <v>100.02935406629547</v>
      </c>
    </row>
    <row r="72" spans="1:5" ht="41.25" customHeight="1">
      <c r="A72" s="6" t="s">
        <v>257</v>
      </c>
      <c r="B72" s="30" t="s">
        <v>208</v>
      </c>
      <c r="C72" s="46">
        <v>735</v>
      </c>
      <c r="D72" s="25">
        <v>737.011</v>
      </c>
      <c r="E72" s="24">
        <f t="shared" si="2"/>
        <v>100.27360544217687</v>
      </c>
    </row>
    <row r="73" spans="1:5" ht="42" customHeight="1">
      <c r="A73" s="6" t="s">
        <v>257</v>
      </c>
      <c r="B73" s="30" t="s">
        <v>209</v>
      </c>
      <c r="C73" s="46">
        <v>6197.6</v>
      </c>
      <c r="D73" s="25">
        <v>6197.624</v>
      </c>
      <c r="E73" s="24">
        <f t="shared" si="2"/>
        <v>100.00038724667613</v>
      </c>
    </row>
    <row r="74" spans="1:5" ht="30.75" customHeight="1">
      <c r="A74" s="15" t="s">
        <v>258</v>
      </c>
      <c r="B74" s="30" t="s">
        <v>210</v>
      </c>
      <c r="C74" s="46">
        <f>C75+C79</f>
        <v>1173.15</v>
      </c>
      <c r="D74" s="46">
        <f>D75+D79</f>
        <v>1205.432</v>
      </c>
      <c r="E74" s="24">
        <f t="shared" si="2"/>
        <v>102.75173677705322</v>
      </c>
    </row>
    <row r="75" spans="1:5" ht="36" customHeight="1">
      <c r="A75" s="14" t="s">
        <v>259</v>
      </c>
      <c r="B75" s="32" t="s">
        <v>211</v>
      </c>
      <c r="C75" s="46">
        <f>C78+C76+C77</f>
        <v>703.15</v>
      </c>
      <c r="D75" s="46">
        <f>D78+D76+D77</f>
        <v>723.941</v>
      </c>
      <c r="E75" s="24">
        <f t="shared" si="2"/>
        <v>102.9568370902368</v>
      </c>
    </row>
    <row r="76" spans="1:5" ht="52.5" customHeight="1">
      <c r="A76" s="14" t="s">
        <v>260</v>
      </c>
      <c r="B76" s="30" t="s">
        <v>212</v>
      </c>
      <c r="C76" s="46">
        <v>97</v>
      </c>
      <c r="D76" s="23">
        <v>97.443</v>
      </c>
      <c r="E76" s="24">
        <f t="shared" si="2"/>
        <v>100.45670103092783</v>
      </c>
    </row>
    <row r="77" spans="1:5" ht="51.75" customHeight="1">
      <c r="A77" s="14" t="s">
        <v>260</v>
      </c>
      <c r="B77" s="30" t="s">
        <v>213</v>
      </c>
      <c r="C77" s="46">
        <v>76</v>
      </c>
      <c r="D77" s="25">
        <v>85</v>
      </c>
      <c r="E77" s="24">
        <f t="shared" si="2"/>
        <v>111.8421052631579</v>
      </c>
    </row>
    <row r="78" spans="1:5" ht="50.25" customHeight="1">
      <c r="A78" s="14" t="s">
        <v>260</v>
      </c>
      <c r="B78" s="30" t="s">
        <v>214</v>
      </c>
      <c r="C78" s="46">
        <v>530.15</v>
      </c>
      <c r="D78" s="23">
        <v>541.498</v>
      </c>
      <c r="E78" s="24">
        <f t="shared" si="2"/>
        <v>102.14052626615111</v>
      </c>
    </row>
    <row r="79" spans="1:5" ht="21" customHeight="1">
      <c r="A79" s="14" t="s">
        <v>261</v>
      </c>
      <c r="B79" s="30" t="s">
        <v>215</v>
      </c>
      <c r="C79" s="46">
        <f>C81</f>
        <v>470</v>
      </c>
      <c r="D79" s="46">
        <f>D81+D80</f>
        <v>481.491</v>
      </c>
      <c r="E79" s="24">
        <f t="shared" si="2"/>
        <v>102.44489361702126</v>
      </c>
    </row>
    <row r="80" spans="1:5" ht="36" customHeight="1" hidden="1">
      <c r="A80" s="14" t="s">
        <v>262</v>
      </c>
      <c r="B80" s="30" t="s">
        <v>288</v>
      </c>
      <c r="C80" s="46"/>
      <c r="D80" s="46"/>
      <c r="E80" s="24"/>
    </row>
    <row r="81" spans="1:5" ht="41.25" customHeight="1">
      <c r="A81" s="14" t="s">
        <v>262</v>
      </c>
      <c r="B81" s="30" t="s">
        <v>216</v>
      </c>
      <c r="C81" s="46">
        <v>470</v>
      </c>
      <c r="D81" s="25">
        <v>481.491</v>
      </c>
      <c r="E81" s="24">
        <f t="shared" si="2"/>
        <v>102.44489361702126</v>
      </c>
    </row>
    <row r="82" spans="1:5" ht="33" customHeight="1">
      <c r="A82" s="18" t="s">
        <v>77</v>
      </c>
      <c r="B82" s="18" t="s">
        <v>157</v>
      </c>
      <c r="C82" s="45">
        <f aca="true" t="shared" si="3" ref="C82:D84">C83</f>
        <v>230</v>
      </c>
      <c r="D82" s="45">
        <f t="shared" si="3"/>
        <v>411.914</v>
      </c>
      <c r="E82" s="26">
        <f t="shared" si="2"/>
        <v>179.09304347826088</v>
      </c>
    </row>
    <row r="83" spans="1:5" ht="60" customHeight="1">
      <c r="A83" s="27" t="s">
        <v>0</v>
      </c>
      <c r="B83" s="27" t="s">
        <v>158</v>
      </c>
      <c r="C83" s="46">
        <f t="shared" si="3"/>
        <v>230</v>
      </c>
      <c r="D83" s="46">
        <f t="shared" si="3"/>
        <v>411.914</v>
      </c>
      <c r="E83" s="24">
        <f t="shared" si="2"/>
        <v>179.09304347826088</v>
      </c>
    </row>
    <row r="84" spans="1:5" ht="36.75" customHeight="1">
      <c r="A84" s="27" t="s">
        <v>1</v>
      </c>
      <c r="B84" s="27" t="s">
        <v>159</v>
      </c>
      <c r="C84" s="46">
        <f t="shared" si="3"/>
        <v>230</v>
      </c>
      <c r="D84" s="46">
        <f t="shared" si="3"/>
        <v>411.914</v>
      </c>
      <c r="E84" s="24">
        <f t="shared" si="2"/>
        <v>179.09304347826088</v>
      </c>
    </row>
    <row r="85" spans="1:5" ht="49.5" customHeight="1">
      <c r="A85" s="27" t="s">
        <v>160</v>
      </c>
      <c r="B85" s="27" t="s">
        <v>217</v>
      </c>
      <c r="C85" s="46">
        <v>230</v>
      </c>
      <c r="D85" s="52">
        <v>411.914</v>
      </c>
      <c r="E85" s="24">
        <f t="shared" si="2"/>
        <v>179.09304347826088</v>
      </c>
    </row>
    <row r="86" spans="1:5" ht="22.5" customHeight="1">
      <c r="A86" s="4" t="s">
        <v>69</v>
      </c>
      <c r="B86" s="4" t="s">
        <v>161</v>
      </c>
      <c r="C86" s="45">
        <f>C87+C92+C95+C96+C99+C101+C90</f>
        <v>531.7</v>
      </c>
      <c r="D86" s="45">
        <f>D87+D92+D95+D96+D99+D101+D90</f>
        <v>562.584</v>
      </c>
      <c r="E86" s="26">
        <f t="shared" si="2"/>
        <v>105.80853864961442</v>
      </c>
    </row>
    <row r="87" spans="1:5" ht="34.5" customHeight="1">
      <c r="A87" s="27" t="s">
        <v>79</v>
      </c>
      <c r="B87" s="27" t="s">
        <v>162</v>
      </c>
      <c r="C87" s="46">
        <f>C89+C88</f>
        <v>13.5</v>
      </c>
      <c r="D87" s="46">
        <f>D89+D88</f>
        <v>14.347999999999999</v>
      </c>
      <c r="E87" s="24">
        <f t="shared" si="2"/>
        <v>106.28148148148146</v>
      </c>
    </row>
    <row r="88" spans="1:5" ht="128.25" customHeight="1">
      <c r="A88" s="62" t="s">
        <v>294</v>
      </c>
      <c r="B88" s="7" t="s">
        <v>163</v>
      </c>
      <c r="C88" s="46">
        <v>11.5</v>
      </c>
      <c r="D88" s="23">
        <v>11.898</v>
      </c>
      <c r="E88" s="24">
        <f t="shared" si="2"/>
        <v>103.46086956521738</v>
      </c>
    </row>
    <row r="89" spans="1:5" ht="69.75" customHeight="1">
      <c r="A89" s="27" t="s">
        <v>74</v>
      </c>
      <c r="B89" s="27" t="s">
        <v>164</v>
      </c>
      <c r="C89" s="46">
        <v>2</v>
      </c>
      <c r="D89" s="23">
        <v>2.45</v>
      </c>
      <c r="E89" s="24">
        <f t="shared" si="2"/>
        <v>122.50000000000001</v>
      </c>
    </row>
    <row r="90" spans="1:5" ht="69.75" customHeight="1">
      <c r="A90" s="27" t="s">
        <v>320</v>
      </c>
      <c r="B90" s="27" t="s">
        <v>321</v>
      </c>
      <c r="C90" s="46">
        <f>C91</f>
        <v>0</v>
      </c>
      <c r="D90" s="46">
        <f>D91</f>
        <v>3</v>
      </c>
      <c r="E90" s="24"/>
    </row>
    <row r="91" spans="1:5" ht="69.75" customHeight="1">
      <c r="A91" s="27" t="s">
        <v>320</v>
      </c>
      <c r="B91" s="27" t="s">
        <v>319</v>
      </c>
      <c r="C91" s="46"/>
      <c r="D91" s="23">
        <v>3</v>
      </c>
      <c r="E91" s="24"/>
    </row>
    <row r="92" spans="1:5" ht="93" customHeight="1">
      <c r="A92" s="40" t="s">
        <v>2</v>
      </c>
      <c r="B92" s="27" t="s">
        <v>218</v>
      </c>
      <c r="C92" s="46">
        <f>C93+C94</f>
        <v>52</v>
      </c>
      <c r="D92" s="46">
        <f>D93+D94</f>
        <v>52.75</v>
      </c>
      <c r="E92" s="24">
        <f t="shared" si="2"/>
        <v>101.4423076923077</v>
      </c>
    </row>
    <row r="93" spans="1:5" ht="34.5" customHeight="1">
      <c r="A93" s="6" t="s">
        <v>3</v>
      </c>
      <c r="B93" s="27" t="s">
        <v>165</v>
      </c>
      <c r="C93" s="46">
        <v>37</v>
      </c>
      <c r="D93" s="23">
        <v>37</v>
      </c>
      <c r="E93" s="24">
        <f t="shared" si="2"/>
        <v>100</v>
      </c>
    </row>
    <row r="94" spans="1:5" ht="36.75" customHeight="1">
      <c r="A94" s="6" t="s">
        <v>4</v>
      </c>
      <c r="B94" s="27" t="s">
        <v>166</v>
      </c>
      <c r="C94" s="46">
        <v>15</v>
      </c>
      <c r="D94" s="23">
        <v>15.75</v>
      </c>
      <c r="E94" s="24">
        <f t="shared" si="2"/>
        <v>105</v>
      </c>
    </row>
    <row r="95" spans="1:5" ht="62.25" customHeight="1" hidden="1">
      <c r="A95" s="6" t="s">
        <v>5</v>
      </c>
      <c r="B95" s="33" t="s">
        <v>219</v>
      </c>
      <c r="C95" s="46"/>
      <c r="D95" s="23"/>
      <c r="E95" s="24"/>
    </row>
    <row r="96" spans="1:5" ht="0.75" customHeight="1" hidden="1">
      <c r="A96" s="6" t="s">
        <v>6</v>
      </c>
      <c r="B96" s="34" t="s">
        <v>220</v>
      </c>
      <c r="C96" s="46">
        <f>C97+C98</f>
        <v>0</v>
      </c>
      <c r="D96" s="46">
        <f>D97+D98</f>
        <v>0</v>
      </c>
      <c r="E96" s="24" t="e">
        <f t="shared" si="2"/>
        <v>#DIV/0!</v>
      </c>
    </row>
    <row r="97" spans="1:5" ht="36" customHeight="1" hidden="1">
      <c r="A97" s="6" t="s">
        <v>7</v>
      </c>
      <c r="B97" s="34" t="s">
        <v>221</v>
      </c>
      <c r="C97" s="46"/>
      <c r="D97" s="23"/>
      <c r="E97" s="24" t="e">
        <f aca="true" t="shared" si="4" ref="E97:E136">D97/C97*100</f>
        <v>#DIV/0!</v>
      </c>
    </row>
    <row r="98" spans="1:5" ht="40.5" customHeight="1" hidden="1">
      <c r="A98" s="6" t="s">
        <v>7</v>
      </c>
      <c r="B98" s="34" t="s">
        <v>222</v>
      </c>
      <c r="C98" s="46"/>
      <c r="D98" s="23"/>
      <c r="E98" s="24" t="e">
        <f t="shared" si="4"/>
        <v>#DIV/0!</v>
      </c>
    </row>
    <row r="99" spans="1:5" ht="38.25" customHeight="1" hidden="1">
      <c r="A99" s="40" t="s">
        <v>8</v>
      </c>
      <c r="B99" s="27" t="s">
        <v>223</v>
      </c>
      <c r="C99" s="46">
        <f>C100</f>
        <v>0</v>
      </c>
      <c r="D99" s="46">
        <f>D100</f>
        <v>0</v>
      </c>
      <c r="E99" s="24" t="e">
        <f t="shared" si="4"/>
        <v>#DIV/0!</v>
      </c>
    </row>
    <row r="100" spans="1:5" ht="51.75" customHeight="1" hidden="1">
      <c r="A100" s="6" t="s">
        <v>9</v>
      </c>
      <c r="B100" s="27" t="s">
        <v>224</v>
      </c>
      <c r="C100" s="46"/>
      <c r="D100" s="23"/>
      <c r="E100" s="24" t="e">
        <f t="shared" si="4"/>
        <v>#DIV/0!</v>
      </c>
    </row>
    <row r="101" spans="1:5" ht="39.75" customHeight="1">
      <c r="A101" s="27" t="s">
        <v>167</v>
      </c>
      <c r="B101" s="27" t="s">
        <v>168</v>
      </c>
      <c r="C101" s="46">
        <f>SUM(C102:C111)</f>
        <v>466.2</v>
      </c>
      <c r="D101" s="46">
        <f>SUM(D102:D111)</f>
        <v>492.486</v>
      </c>
      <c r="E101" s="24">
        <f t="shared" si="4"/>
        <v>105.63835263835264</v>
      </c>
    </row>
    <row r="102" spans="1:5" ht="48" customHeight="1" hidden="1">
      <c r="A102" s="27" t="s">
        <v>169</v>
      </c>
      <c r="B102" s="27" t="s">
        <v>170</v>
      </c>
      <c r="C102" s="46"/>
      <c r="D102" s="25"/>
      <c r="E102" s="24" t="e">
        <f t="shared" si="4"/>
        <v>#DIV/0!</v>
      </c>
    </row>
    <row r="103" spans="1:5" ht="52.5" customHeight="1">
      <c r="A103" s="27" t="s">
        <v>169</v>
      </c>
      <c r="B103" s="27" t="s">
        <v>171</v>
      </c>
      <c r="C103" s="46">
        <v>14.5</v>
      </c>
      <c r="D103" s="23">
        <v>14.5</v>
      </c>
      <c r="E103" s="24">
        <f t="shared" si="4"/>
        <v>100</v>
      </c>
    </row>
    <row r="104" spans="1:5" ht="48.75" customHeight="1">
      <c r="A104" s="27" t="s">
        <v>169</v>
      </c>
      <c r="B104" s="27" t="s">
        <v>172</v>
      </c>
      <c r="C104" s="46">
        <v>114</v>
      </c>
      <c r="D104" s="23">
        <v>115.347</v>
      </c>
      <c r="E104" s="24">
        <f t="shared" si="4"/>
        <v>101.18157894736841</v>
      </c>
    </row>
    <row r="105" spans="1:5" ht="49.5" customHeight="1">
      <c r="A105" s="27" t="s">
        <v>169</v>
      </c>
      <c r="B105" s="27" t="s">
        <v>173</v>
      </c>
      <c r="C105" s="46">
        <v>220</v>
      </c>
      <c r="D105" s="23">
        <v>233.025</v>
      </c>
      <c r="E105" s="24">
        <f t="shared" si="4"/>
        <v>105.92045454545456</v>
      </c>
    </row>
    <row r="106" spans="1:5" ht="49.5" customHeight="1">
      <c r="A106" s="27" t="s">
        <v>169</v>
      </c>
      <c r="B106" s="27" t="s">
        <v>281</v>
      </c>
      <c r="C106" s="46"/>
      <c r="D106" s="23">
        <v>1</v>
      </c>
      <c r="E106" s="24"/>
    </row>
    <row r="107" spans="1:5" ht="49.5" customHeight="1" hidden="1">
      <c r="A107" s="27" t="s">
        <v>169</v>
      </c>
      <c r="B107" s="27" t="s">
        <v>174</v>
      </c>
      <c r="C107" s="46"/>
      <c r="D107" s="23"/>
      <c r="E107" s="24" t="e">
        <f t="shared" si="4"/>
        <v>#DIV/0!</v>
      </c>
    </row>
    <row r="108" spans="1:5" ht="49.5" customHeight="1">
      <c r="A108" s="27" t="s">
        <v>169</v>
      </c>
      <c r="B108" s="27" t="s">
        <v>175</v>
      </c>
      <c r="C108" s="46">
        <v>75</v>
      </c>
      <c r="D108" s="23">
        <v>79.75</v>
      </c>
      <c r="E108" s="24">
        <f t="shared" si="4"/>
        <v>106.33333333333333</v>
      </c>
    </row>
    <row r="109" spans="1:5" ht="49.5" customHeight="1">
      <c r="A109" s="27" t="s">
        <v>169</v>
      </c>
      <c r="B109" s="27" t="s">
        <v>282</v>
      </c>
      <c r="C109" s="46"/>
      <c r="D109" s="23">
        <v>2.9</v>
      </c>
      <c r="E109" s="24"/>
    </row>
    <row r="110" spans="1:5" ht="51.75" customHeight="1">
      <c r="A110" s="27" t="s">
        <v>169</v>
      </c>
      <c r="B110" s="27" t="s">
        <v>225</v>
      </c>
      <c r="C110" s="46">
        <v>7.7</v>
      </c>
      <c r="D110" s="23">
        <v>7.744</v>
      </c>
      <c r="E110" s="24">
        <f t="shared" si="4"/>
        <v>100.57142857142856</v>
      </c>
    </row>
    <row r="111" spans="1:5" ht="49.5" customHeight="1">
      <c r="A111" s="27" t="s">
        <v>169</v>
      </c>
      <c r="B111" s="27" t="s">
        <v>176</v>
      </c>
      <c r="C111" s="46">
        <v>35</v>
      </c>
      <c r="D111" s="23">
        <v>38.22</v>
      </c>
      <c r="E111" s="24">
        <f t="shared" si="4"/>
        <v>109.19999999999999</v>
      </c>
    </row>
    <row r="112" spans="1:5" ht="26.25" customHeight="1" hidden="1">
      <c r="A112" s="18" t="s">
        <v>284</v>
      </c>
      <c r="B112" s="18" t="s">
        <v>283</v>
      </c>
      <c r="C112" s="45">
        <f>C113</f>
        <v>0</v>
      </c>
      <c r="D112" s="45">
        <f>D113</f>
        <v>0</v>
      </c>
      <c r="E112" s="26"/>
    </row>
    <row r="113" spans="1:5" ht="30" customHeight="1" hidden="1">
      <c r="A113" s="27" t="s">
        <v>284</v>
      </c>
      <c r="B113" s="27" t="s">
        <v>285</v>
      </c>
      <c r="C113" s="46">
        <f>C114</f>
        <v>0</v>
      </c>
      <c r="D113" s="46">
        <f>D114</f>
        <v>0</v>
      </c>
      <c r="E113" s="24"/>
    </row>
    <row r="114" spans="1:5" ht="28.5" customHeight="1" hidden="1">
      <c r="A114" s="27" t="s">
        <v>287</v>
      </c>
      <c r="B114" s="27" t="s">
        <v>286</v>
      </c>
      <c r="C114" s="46"/>
      <c r="D114" s="23"/>
      <c r="E114" s="24"/>
    </row>
    <row r="115" spans="1:5" ht="25.5" customHeight="1">
      <c r="A115" s="3" t="s">
        <v>75</v>
      </c>
      <c r="B115" s="3" t="s">
        <v>177</v>
      </c>
      <c r="C115" s="45">
        <f>C116+C174+C180+C184</f>
        <v>161432.74200000003</v>
      </c>
      <c r="D115" s="45">
        <f>D116+D174+D180+D184</f>
        <v>159829.13000000003</v>
      </c>
      <c r="E115" s="26">
        <f t="shared" si="4"/>
        <v>99.00663769930887</v>
      </c>
    </row>
    <row r="116" spans="1:5" ht="44.25" customHeight="1">
      <c r="A116" s="4" t="s">
        <v>76</v>
      </c>
      <c r="B116" s="4" t="s">
        <v>178</v>
      </c>
      <c r="C116" s="45">
        <f>C117+C122+C138+C164</f>
        <v>161470.04200000002</v>
      </c>
      <c r="D116" s="45">
        <f>D117+D122+D138+D164</f>
        <v>159828.57700000002</v>
      </c>
      <c r="E116" s="26">
        <f t="shared" si="4"/>
        <v>98.98342442990136</v>
      </c>
    </row>
    <row r="117" spans="1:5" ht="40.5" customHeight="1">
      <c r="A117" s="5" t="s">
        <v>58</v>
      </c>
      <c r="B117" s="35" t="s">
        <v>179</v>
      </c>
      <c r="C117" s="45">
        <f>C118+C120</f>
        <v>32350.3</v>
      </c>
      <c r="D117" s="45">
        <f>D118+D120</f>
        <v>32350.3</v>
      </c>
      <c r="E117" s="26">
        <f t="shared" si="4"/>
        <v>100</v>
      </c>
    </row>
    <row r="118" spans="1:5" ht="38.25" customHeight="1">
      <c r="A118" s="6" t="s">
        <v>59</v>
      </c>
      <c r="B118" s="36" t="s">
        <v>180</v>
      </c>
      <c r="C118" s="46">
        <f>C119</f>
        <v>23627</v>
      </c>
      <c r="D118" s="46">
        <f>D119</f>
        <v>23627</v>
      </c>
      <c r="E118" s="24">
        <f t="shared" si="4"/>
        <v>100</v>
      </c>
    </row>
    <row r="119" spans="1:5" ht="39" customHeight="1">
      <c r="A119" s="6" t="s">
        <v>82</v>
      </c>
      <c r="B119" s="36" t="s">
        <v>181</v>
      </c>
      <c r="C119" s="46">
        <v>23627</v>
      </c>
      <c r="D119" s="46">
        <v>23627</v>
      </c>
      <c r="E119" s="24">
        <f t="shared" si="4"/>
        <v>100</v>
      </c>
    </row>
    <row r="120" spans="1:5" ht="33.75" customHeight="1">
      <c r="A120" s="11" t="s">
        <v>112</v>
      </c>
      <c r="B120" s="19" t="s">
        <v>182</v>
      </c>
      <c r="C120" s="46">
        <f>C121</f>
        <v>8723.3</v>
      </c>
      <c r="D120" s="46">
        <f>D121</f>
        <v>8723.3</v>
      </c>
      <c r="E120" s="24">
        <f t="shared" si="4"/>
        <v>100</v>
      </c>
    </row>
    <row r="121" spans="1:5" ht="44.25" customHeight="1">
      <c r="A121" s="11" t="s">
        <v>113</v>
      </c>
      <c r="B121" s="19" t="s">
        <v>183</v>
      </c>
      <c r="C121" s="46">
        <v>8723.3</v>
      </c>
      <c r="D121" s="46">
        <v>8723.3</v>
      </c>
      <c r="E121" s="24">
        <f t="shared" si="4"/>
        <v>100</v>
      </c>
    </row>
    <row r="122" spans="1:5" ht="36" customHeight="1">
      <c r="A122" s="3" t="s">
        <v>88</v>
      </c>
      <c r="B122" s="37" t="s">
        <v>184</v>
      </c>
      <c r="C122" s="45">
        <f>C131+C125+C123+C127+C129</f>
        <v>68520.663</v>
      </c>
      <c r="D122" s="45">
        <f>D131+D125+D123+D127+D129</f>
        <v>67054.774</v>
      </c>
      <c r="E122" s="26">
        <f t="shared" si="4"/>
        <v>97.86066138910536</v>
      </c>
    </row>
    <row r="123" spans="1:5" ht="22.5" customHeight="1">
      <c r="A123" s="7" t="s">
        <v>10</v>
      </c>
      <c r="B123" s="33" t="s">
        <v>226</v>
      </c>
      <c r="C123" s="46">
        <f>C124</f>
        <v>168.574</v>
      </c>
      <c r="D123" s="46">
        <f>D124</f>
        <v>0</v>
      </c>
      <c r="E123" s="24">
        <f t="shared" si="4"/>
        <v>0</v>
      </c>
    </row>
    <row r="124" spans="1:5" ht="38.25" customHeight="1">
      <c r="A124" s="7" t="s">
        <v>11</v>
      </c>
      <c r="B124" s="33" t="s">
        <v>227</v>
      </c>
      <c r="C124" s="46">
        <v>168.574</v>
      </c>
      <c r="D124" s="23"/>
      <c r="E124" s="24">
        <f t="shared" si="4"/>
        <v>0</v>
      </c>
    </row>
    <row r="125" spans="1:5" ht="39" customHeight="1">
      <c r="A125" s="7" t="s">
        <v>185</v>
      </c>
      <c r="B125" s="28" t="s">
        <v>186</v>
      </c>
      <c r="C125" s="46">
        <f>C126</f>
        <v>311.288</v>
      </c>
      <c r="D125" s="46">
        <f>D126</f>
        <v>0</v>
      </c>
      <c r="E125" s="24">
        <f t="shared" si="4"/>
        <v>0</v>
      </c>
    </row>
    <row r="126" spans="1:5" ht="35.25" customHeight="1">
      <c r="A126" s="7" t="s">
        <v>187</v>
      </c>
      <c r="B126" s="28" t="s">
        <v>188</v>
      </c>
      <c r="C126" s="46">
        <v>311.288</v>
      </c>
      <c r="D126" s="23"/>
      <c r="E126" s="24">
        <f t="shared" si="4"/>
        <v>0</v>
      </c>
    </row>
    <row r="127" spans="1:5" ht="35.25" customHeight="1">
      <c r="A127" s="64" t="s">
        <v>299</v>
      </c>
      <c r="B127" s="19" t="s">
        <v>295</v>
      </c>
      <c r="C127" s="46">
        <f>C128</f>
        <v>1046</v>
      </c>
      <c r="D127" s="46">
        <f>D128</f>
        <v>1046</v>
      </c>
      <c r="E127" s="24">
        <f t="shared" si="4"/>
        <v>100</v>
      </c>
    </row>
    <row r="128" spans="1:5" ht="35.25" customHeight="1">
      <c r="A128" s="57" t="s">
        <v>300</v>
      </c>
      <c r="B128" s="63" t="s">
        <v>296</v>
      </c>
      <c r="C128" s="46">
        <v>1046</v>
      </c>
      <c r="D128" s="23">
        <v>1046</v>
      </c>
      <c r="E128" s="24">
        <f t="shared" si="4"/>
        <v>100</v>
      </c>
    </row>
    <row r="129" spans="1:5" ht="35.25" customHeight="1">
      <c r="A129" s="7" t="s">
        <v>301</v>
      </c>
      <c r="B129" s="28" t="s">
        <v>297</v>
      </c>
      <c r="C129" s="46">
        <f>SUM(C130)</f>
        <v>6704</v>
      </c>
      <c r="D129" s="46">
        <f>SUM(D130)</f>
        <v>5718.013</v>
      </c>
      <c r="E129" s="24">
        <f t="shared" si="4"/>
        <v>85.29255668257757</v>
      </c>
    </row>
    <row r="130" spans="1:5" ht="35.25" customHeight="1">
      <c r="A130" s="7" t="s">
        <v>302</v>
      </c>
      <c r="B130" s="28" t="s">
        <v>298</v>
      </c>
      <c r="C130" s="46">
        <v>6704</v>
      </c>
      <c r="D130" s="23">
        <v>5718.013</v>
      </c>
      <c r="E130" s="24">
        <f t="shared" si="4"/>
        <v>85.29255668257757</v>
      </c>
    </row>
    <row r="131" spans="1:5" ht="21.75" customHeight="1">
      <c r="A131" s="7" t="s">
        <v>89</v>
      </c>
      <c r="B131" s="7" t="s">
        <v>23</v>
      </c>
      <c r="C131" s="47">
        <f>C132</f>
        <v>60290.801</v>
      </c>
      <c r="D131" s="47">
        <f>D132</f>
        <v>60290.761</v>
      </c>
      <c r="E131" s="24">
        <f t="shared" si="4"/>
        <v>99.99993365488709</v>
      </c>
    </row>
    <row r="132" spans="1:5" ht="22.5" customHeight="1">
      <c r="A132" s="7" t="s">
        <v>90</v>
      </c>
      <c r="B132" s="7" t="s">
        <v>24</v>
      </c>
      <c r="C132" s="47">
        <f>SUM(C133:C137)</f>
        <v>60290.801</v>
      </c>
      <c r="D132" s="47">
        <f>SUM(D133:D137)</f>
        <v>60290.761</v>
      </c>
      <c r="E132" s="24">
        <f t="shared" si="4"/>
        <v>99.99993365488709</v>
      </c>
    </row>
    <row r="133" spans="1:5" ht="30" customHeight="1">
      <c r="A133" s="7" t="s">
        <v>90</v>
      </c>
      <c r="B133" s="7" t="s">
        <v>25</v>
      </c>
      <c r="C133" s="47">
        <v>9267.3</v>
      </c>
      <c r="D133" s="25">
        <v>9267.3</v>
      </c>
      <c r="E133" s="24">
        <f t="shared" si="4"/>
        <v>100</v>
      </c>
    </row>
    <row r="134" spans="1:5" ht="27.75" customHeight="1">
      <c r="A134" s="7" t="s">
        <v>90</v>
      </c>
      <c r="B134" s="7" t="s">
        <v>26</v>
      </c>
      <c r="C134" s="47">
        <v>18762.1</v>
      </c>
      <c r="D134" s="23">
        <v>18762.06</v>
      </c>
      <c r="E134" s="24">
        <f t="shared" si="4"/>
        <v>99.999786804249</v>
      </c>
    </row>
    <row r="135" spans="1:5" ht="24" customHeight="1">
      <c r="A135" s="7" t="s">
        <v>90</v>
      </c>
      <c r="B135" s="7" t="s">
        <v>27</v>
      </c>
      <c r="C135" s="47">
        <v>6983.401</v>
      </c>
      <c r="D135" s="23">
        <v>6983.401</v>
      </c>
      <c r="E135" s="24">
        <f t="shared" si="4"/>
        <v>100</v>
      </c>
    </row>
    <row r="136" spans="1:5" ht="24.75" customHeight="1">
      <c r="A136" s="7" t="s">
        <v>90</v>
      </c>
      <c r="B136" s="27" t="s">
        <v>28</v>
      </c>
      <c r="C136" s="46">
        <v>25273.5</v>
      </c>
      <c r="D136" s="25">
        <v>25273.5</v>
      </c>
      <c r="E136" s="24">
        <f t="shared" si="4"/>
        <v>100</v>
      </c>
    </row>
    <row r="137" spans="1:5" ht="23.25" customHeight="1">
      <c r="A137" s="7" t="s">
        <v>90</v>
      </c>
      <c r="B137" s="27" t="s">
        <v>29</v>
      </c>
      <c r="C137" s="46">
        <v>4.5</v>
      </c>
      <c r="D137" s="24">
        <v>4.5</v>
      </c>
      <c r="E137" s="24">
        <f aca="true" t="shared" si="5" ref="E137:E170">D137/C137*100</f>
        <v>100</v>
      </c>
    </row>
    <row r="138" spans="1:5" ht="36.75" customHeight="1">
      <c r="A138" s="10" t="s">
        <v>91</v>
      </c>
      <c r="B138" s="4" t="s">
        <v>30</v>
      </c>
      <c r="C138" s="45">
        <f>C139+C141+C143+C145+C147+C152+C154+C156+C160+C162</f>
        <v>57594.539</v>
      </c>
      <c r="D138" s="45">
        <f>D139+D141+D143+D145+D147+D152+D154+D156+D160+D162</f>
        <v>57418.962999999996</v>
      </c>
      <c r="E138" s="26">
        <f t="shared" si="5"/>
        <v>99.69515165318018</v>
      </c>
    </row>
    <row r="139" spans="1:5" ht="49.5" customHeight="1">
      <c r="A139" s="6" t="s">
        <v>31</v>
      </c>
      <c r="B139" s="30" t="s">
        <v>32</v>
      </c>
      <c r="C139" s="46">
        <f>C140</f>
        <v>2.3</v>
      </c>
      <c r="D139" s="46">
        <f>D140</f>
        <v>2.3</v>
      </c>
      <c r="E139" s="24">
        <f t="shared" si="5"/>
        <v>100</v>
      </c>
    </row>
    <row r="140" spans="1:5" ht="65.25" customHeight="1">
      <c r="A140" s="6" t="s">
        <v>33</v>
      </c>
      <c r="B140" s="30" t="s">
        <v>34</v>
      </c>
      <c r="C140" s="46">
        <v>2.3</v>
      </c>
      <c r="D140" s="23">
        <v>2.3</v>
      </c>
      <c r="E140" s="24">
        <f t="shared" si="5"/>
        <v>100</v>
      </c>
    </row>
    <row r="141" spans="1:5" ht="39.75" customHeight="1">
      <c r="A141" s="7" t="s">
        <v>92</v>
      </c>
      <c r="B141" s="38" t="s">
        <v>35</v>
      </c>
      <c r="C141" s="46">
        <f>C142</f>
        <v>285.4</v>
      </c>
      <c r="D141" s="46">
        <f>D142</f>
        <v>285.4</v>
      </c>
      <c r="E141" s="24">
        <f t="shared" si="5"/>
        <v>100</v>
      </c>
    </row>
    <row r="142" spans="1:5" ht="51.75" customHeight="1">
      <c r="A142" s="7" t="s">
        <v>83</v>
      </c>
      <c r="B142" s="38" t="s">
        <v>36</v>
      </c>
      <c r="C142" s="46">
        <v>285.4</v>
      </c>
      <c r="D142" s="25">
        <v>285.4</v>
      </c>
      <c r="E142" s="24">
        <f t="shared" si="5"/>
        <v>100</v>
      </c>
    </row>
    <row r="143" spans="1:5" ht="39" customHeight="1">
      <c r="A143" s="7" t="s">
        <v>93</v>
      </c>
      <c r="B143" s="39" t="s">
        <v>37</v>
      </c>
      <c r="C143" s="46">
        <f>C144</f>
        <v>734</v>
      </c>
      <c r="D143" s="46">
        <f>D144</f>
        <v>730.775</v>
      </c>
      <c r="E143" s="24">
        <f t="shared" si="5"/>
        <v>99.56062670299727</v>
      </c>
    </row>
    <row r="144" spans="1:5" ht="37.5" customHeight="1">
      <c r="A144" s="7" t="s">
        <v>84</v>
      </c>
      <c r="B144" s="39" t="s">
        <v>38</v>
      </c>
      <c r="C144" s="46">
        <v>734</v>
      </c>
      <c r="D144" s="25">
        <v>730.775</v>
      </c>
      <c r="E144" s="24">
        <f t="shared" si="5"/>
        <v>99.56062670299727</v>
      </c>
    </row>
    <row r="145" spans="1:5" ht="51.75" customHeight="1">
      <c r="A145" s="7" t="s">
        <v>94</v>
      </c>
      <c r="B145" s="39" t="s">
        <v>39</v>
      </c>
      <c r="C145" s="46">
        <f>C146</f>
        <v>774.9</v>
      </c>
      <c r="D145" s="46">
        <f>D146</f>
        <v>774.9</v>
      </c>
      <c r="E145" s="24">
        <f t="shared" si="5"/>
        <v>100</v>
      </c>
    </row>
    <row r="146" spans="1:5" ht="50.25" customHeight="1">
      <c r="A146" s="7" t="s">
        <v>85</v>
      </c>
      <c r="B146" s="39" t="s">
        <v>40</v>
      </c>
      <c r="C146" s="46">
        <v>774.9</v>
      </c>
      <c r="D146" s="23">
        <v>774.9</v>
      </c>
      <c r="E146" s="24">
        <f t="shared" si="5"/>
        <v>100</v>
      </c>
    </row>
    <row r="147" spans="1:5" ht="33.75" customHeight="1">
      <c r="A147" s="7" t="s">
        <v>95</v>
      </c>
      <c r="B147" s="28" t="s">
        <v>228</v>
      </c>
      <c r="C147" s="46">
        <f>SUM(C148:C151)</f>
        <v>46453.739</v>
      </c>
      <c r="D147" s="46">
        <f>SUM(D148:D151)</f>
        <v>46312.152</v>
      </c>
      <c r="E147" s="24">
        <f t="shared" si="5"/>
        <v>99.69520860312234</v>
      </c>
    </row>
    <row r="148" spans="1:5" ht="38.25" customHeight="1">
      <c r="A148" s="7" t="s">
        <v>100</v>
      </c>
      <c r="B148" s="28" t="s">
        <v>229</v>
      </c>
      <c r="C148" s="46">
        <v>428</v>
      </c>
      <c r="D148" s="29">
        <v>428</v>
      </c>
      <c r="E148" s="24">
        <f t="shared" si="5"/>
        <v>100</v>
      </c>
    </row>
    <row r="149" spans="1:5" ht="39.75" customHeight="1">
      <c r="A149" s="7" t="s">
        <v>100</v>
      </c>
      <c r="B149" s="28" t="s">
        <v>41</v>
      </c>
      <c r="C149" s="46">
        <v>41991.8</v>
      </c>
      <c r="D149" s="23">
        <v>41850.213</v>
      </c>
      <c r="E149" s="24">
        <f t="shared" si="5"/>
        <v>99.66282226529943</v>
      </c>
    </row>
    <row r="150" spans="1:5" ht="39" customHeight="1">
      <c r="A150" s="7" t="s">
        <v>100</v>
      </c>
      <c r="B150" s="28" t="s">
        <v>42</v>
      </c>
      <c r="C150" s="46">
        <v>1634.4</v>
      </c>
      <c r="D150" s="23">
        <v>1634.4</v>
      </c>
      <c r="E150" s="24">
        <f t="shared" si="5"/>
        <v>100</v>
      </c>
    </row>
    <row r="151" spans="1:5" ht="38.25" customHeight="1">
      <c r="A151" s="7" t="s">
        <v>100</v>
      </c>
      <c r="B151" s="28" t="s">
        <v>43</v>
      </c>
      <c r="C151" s="46">
        <v>2399.539</v>
      </c>
      <c r="D151" s="23">
        <v>2399.539</v>
      </c>
      <c r="E151" s="24">
        <f t="shared" si="5"/>
        <v>100</v>
      </c>
    </row>
    <row r="152" spans="1:5" ht="82.5" customHeight="1">
      <c r="A152" s="7" t="s">
        <v>97</v>
      </c>
      <c r="B152" s="28" t="s">
        <v>44</v>
      </c>
      <c r="C152" s="46">
        <f>C153</f>
        <v>4924</v>
      </c>
      <c r="D152" s="46">
        <f>D153</f>
        <v>4924</v>
      </c>
      <c r="E152" s="24">
        <f t="shared" si="5"/>
        <v>100</v>
      </c>
    </row>
    <row r="153" spans="1:5" ht="69" customHeight="1">
      <c r="A153" s="7" t="s">
        <v>96</v>
      </c>
      <c r="B153" s="28" t="s">
        <v>45</v>
      </c>
      <c r="C153" s="46">
        <v>4924</v>
      </c>
      <c r="D153" s="23">
        <v>4924</v>
      </c>
      <c r="E153" s="24">
        <f t="shared" si="5"/>
        <v>100</v>
      </c>
    </row>
    <row r="154" spans="1:5" ht="54.75" customHeight="1">
      <c r="A154" s="7" t="s">
        <v>108</v>
      </c>
      <c r="B154" s="28" t="s">
        <v>46</v>
      </c>
      <c r="C154" s="46">
        <f>C155</f>
        <v>2964</v>
      </c>
      <c r="D154" s="46">
        <f>D155</f>
        <v>2933.236</v>
      </c>
      <c r="E154" s="24">
        <f t="shared" si="5"/>
        <v>98.96207827260459</v>
      </c>
    </row>
    <row r="155" spans="1:5" ht="52.5" customHeight="1">
      <c r="A155" s="7" t="s">
        <v>109</v>
      </c>
      <c r="B155" s="28" t="s">
        <v>47</v>
      </c>
      <c r="C155" s="46">
        <v>2964</v>
      </c>
      <c r="D155" s="25">
        <v>2933.236</v>
      </c>
      <c r="E155" s="24">
        <f t="shared" si="5"/>
        <v>98.96207827260459</v>
      </c>
    </row>
    <row r="156" spans="1:5" ht="81" customHeight="1">
      <c r="A156" s="7" t="s">
        <v>102</v>
      </c>
      <c r="B156" s="28" t="s">
        <v>48</v>
      </c>
      <c r="C156" s="46">
        <f>C157</f>
        <v>923.2</v>
      </c>
      <c r="D156" s="46">
        <f>D157</f>
        <v>923.2</v>
      </c>
      <c r="E156" s="24">
        <f t="shared" si="5"/>
        <v>100</v>
      </c>
    </row>
    <row r="157" spans="1:5" ht="74.25" customHeight="1">
      <c r="A157" s="7" t="s">
        <v>101</v>
      </c>
      <c r="B157" s="28" t="s">
        <v>49</v>
      </c>
      <c r="C157" s="46">
        <v>923.2</v>
      </c>
      <c r="D157" s="23">
        <v>923.2</v>
      </c>
      <c r="E157" s="24">
        <f t="shared" si="5"/>
        <v>100</v>
      </c>
    </row>
    <row r="158" spans="1:5" ht="165" hidden="1">
      <c r="A158" s="28" t="s">
        <v>12</v>
      </c>
      <c r="B158" s="28" t="s">
        <v>230</v>
      </c>
      <c r="C158" s="46">
        <f>C159</f>
        <v>0</v>
      </c>
      <c r="D158" s="46">
        <f>D159</f>
        <v>0</v>
      </c>
      <c r="E158" s="24" t="e">
        <f t="shared" si="5"/>
        <v>#DIV/0!</v>
      </c>
    </row>
    <row r="159" spans="1:5" ht="165" hidden="1">
      <c r="A159" s="42" t="s">
        <v>13</v>
      </c>
      <c r="B159" s="28" t="s">
        <v>231</v>
      </c>
      <c r="C159" s="46"/>
      <c r="D159" s="23"/>
      <c r="E159" s="24" t="e">
        <f t="shared" si="5"/>
        <v>#DIV/0!</v>
      </c>
    </row>
    <row r="160" spans="1:5" ht="75">
      <c r="A160" s="28" t="s">
        <v>303</v>
      </c>
      <c r="B160" s="33" t="s">
        <v>307</v>
      </c>
      <c r="C160" s="46">
        <f>C161</f>
        <v>459</v>
      </c>
      <c r="D160" s="46">
        <f>D161</f>
        <v>459</v>
      </c>
      <c r="E160" s="24">
        <f t="shared" si="5"/>
        <v>100</v>
      </c>
    </row>
    <row r="161" spans="1:5" ht="75">
      <c r="A161" s="28" t="s">
        <v>304</v>
      </c>
      <c r="B161" s="33" t="s">
        <v>308</v>
      </c>
      <c r="C161" s="46">
        <v>459</v>
      </c>
      <c r="D161" s="46">
        <v>459</v>
      </c>
      <c r="E161" s="24">
        <f t="shared" si="5"/>
        <v>100</v>
      </c>
    </row>
    <row r="162" spans="1:5" ht="60">
      <c r="A162" s="28" t="s">
        <v>305</v>
      </c>
      <c r="B162" s="33" t="s">
        <v>309</v>
      </c>
      <c r="C162" s="46">
        <f>C163</f>
        <v>74</v>
      </c>
      <c r="D162" s="46">
        <f>D163</f>
        <v>74</v>
      </c>
      <c r="E162" s="24">
        <f t="shared" si="5"/>
        <v>100</v>
      </c>
    </row>
    <row r="163" spans="1:5" ht="60">
      <c r="A163" s="28" t="s">
        <v>306</v>
      </c>
      <c r="B163" s="33" t="s">
        <v>310</v>
      </c>
      <c r="C163" s="46">
        <v>74</v>
      </c>
      <c r="D163" s="23">
        <v>74</v>
      </c>
      <c r="E163" s="24">
        <f t="shared" si="5"/>
        <v>100</v>
      </c>
    </row>
    <row r="164" spans="1:5" ht="15.75">
      <c r="A164" s="5" t="s">
        <v>110</v>
      </c>
      <c r="B164" s="31" t="s">
        <v>50</v>
      </c>
      <c r="C164" s="45">
        <f>C165+C167+C169</f>
        <v>3004.54</v>
      </c>
      <c r="D164" s="45">
        <f>D165+D167+D169</f>
        <v>3004.54</v>
      </c>
      <c r="E164" s="24">
        <f t="shared" si="5"/>
        <v>100</v>
      </c>
    </row>
    <row r="165" spans="1:5" ht="60">
      <c r="A165" s="6" t="s">
        <v>111</v>
      </c>
      <c r="B165" s="32" t="s">
        <v>51</v>
      </c>
      <c r="C165" s="48">
        <f>C166</f>
        <v>62</v>
      </c>
      <c r="D165" s="48">
        <f>D166</f>
        <v>62</v>
      </c>
      <c r="E165" s="24">
        <f t="shared" si="5"/>
        <v>100</v>
      </c>
    </row>
    <row r="166" spans="1:5" ht="45.75" customHeight="1">
      <c r="A166" s="6" t="s">
        <v>114</v>
      </c>
      <c r="B166" s="32" t="s">
        <v>52</v>
      </c>
      <c r="C166" s="48">
        <v>62</v>
      </c>
      <c r="D166" s="48">
        <v>62</v>
      </c>
      <c r="E166" s="24">
        <f t="shared" si="5"/>
        <v>100</v>
      </c>
    </row>
    <row r="167" spans="1:5" ht="69" customHeight="1">
      <c r="A167" s="28" t="s">
        <v>311</v>
      </c>
      <c r="B167" s="28" t="s">
        <v>313</v>
      </c>
      <c r="C167" s="48">
        <f>C168</f>
        <v>17.7</v>
      </c>
      <c r="D167" s="48">
        <f>D168</f>
        <v>17.7</v>
      </c>
      <c r="E167" s="24">
        <f t="shared" si="5"/>
        <v>100</v>
      </c>
    </row>
    <row r="168" spans="1:5" ht="77.25" customHeight="1">
      <c r="A168" s="42" t="s">
        <v>312</v>
      </c>
      <c r="B168" s="28" t="s">
        <v>314</v>
      </c>
      <c r="C168" s="48">
        <v>17.7</v>
      </c>
      <c r="D168" s="48">
        <v>17.7</v>
      </c>
      <c r="E168" s="24">
        <f t="shared" si="5"/>
        <v>100</v>
      </c>
    </row>
    <row r="169" spans="1:5" ht="15" customHeight="1">
      <c r="A169" s="6" t="s">
        <v>53</v>
      </c>
      <c r="B169" s="32" t="s">
        <v>54</v>
      </c>
      <c r="C169" s="49">
        <f>C170+C171+C172+C173</f>
        <v>2924.84</v>
      </c>
      <c r="D169" s="49">
        <f>D170+D171+D172+D173</f>
        <v>2924.84</v>
      </c>
      <c r="E169" s="24">
        <f t="shared" si="5"/>
        <v>100</v>
      </c>
    </row>
    <row r="170" spans="1:5" ht="0.75" customHeight="1" hidden="1">
      <c r="A170" s="6" t="s">
        <v>14</v>
      </c>
      <c r="B170" s="32" t="s">
        <v>232</v>
      </c>
      <c r="C170" s="48"/>
      <c r="D170" s="23"/>
      <c r="E170" s="24" t="e">
        <f t="shared" si="5"/>
        <v>#DIV/0!</v>
      </c>
    </row>
    <row r="171" spans="1:5" ht="30">
      <c r="A171" s="6" t="s">
        <v>14</v>
      </c>
      <c r="B171" s="32" t="s">
        <v>233</v>
      </c>
      <c r="C171" s="48">
        <v>357</v>
      </c>
      <c r="D171" s="23">
        <v>357</v>
      </c>
      <c r="E171" s="24">
        <f aca="true" t="shared" si="6" ref="E171:E188">D171/C171*100</f>
        <v>100</v>
      </c>
    </row>
    <row r="172" spans="1:5" ht="30">
      <c r="A172" s="6" t="s">
        <v>14</v>
      </c>
      <c r="B172" s="32" t="s">
        <v>234</v>
      </c>
      <c r="C172" s="48">
        <v>1016.4</v>
      </c>
      <c r="D172" s="23">
        <v>1016.4</v>
      </c>
      <c r="E172" s="24">
        <f t="shared" si="6"/>
        <v>100</v>
      </c>
    </row>
    <row r="173" spans="1:5" ht="30">
      <c r="A173" s="6" t="s">
        <v>14</v>
      </c>
      <c r="B173" s="32" t="s">
        <v>315</v>
      </c>
      <c r="C173" s="48">
        <v>1551.44</v>
      </c>
      <c r="D173" s="23">
        <v>1551.44</v>
      </c>
      <c r="E173" s="24">
        <f t="shared" si="6"/>
        <v>100</v>
      </c>
    </row>
    <row r="174" spans="1:5" ht="15.75">
      <c r="A174" s="5" t="s">
        <v>15</v>
      </c>
      <c r="B174" s="31" t="s">
        <v>235</v>
      </c>
      <c r="C174" s="50">
        <f>C175</f>
        <v>64</v>
      </c>
      <c r="D174" s="50">
        <f>D175</f>
        <v>101.89</v>
      </c>
      <c r="E174" s="26">
        <f t="shared" si="6"/>
        <v>159.203125</v>
      </c>
    </row>
    <row r="175" spans="1:5" ht="31.5">
      <c r="A175" s="65" t="s">
        <v>16</v>
      </c>
      <c r="B175" s="19" t="s">
        <v>317</v>
      </c>
      <c r="C175" s="48">
        <f>C176+C179</f>
        <v>64</v>
      </c>
      <c r="D175" s="48">
        <f>D176+D179</f>
        <v>101.89</v>
      </c>
      <c r="E175" s="24">
        <f t="shared" si="6"/>
        <v>159.203125</v>
      </c>
    </row>
    <row r="176" spans="1:5" ht="47.25">
      <c r="A176" s="66" t="s">
        <v>316</v>
      </c>
      <c r="B176" s="33" t="s">
        <v>323</v>
      </c>
      <c r="C176" s="48">
        <f>C177+C178</f>
        <v>64</v>
      </c>
      <c r="D176" s="48">
        <f>D177+D178</f>
        <v>64.89</v>
      </c>
      <c r="E176" s="24">
        <f t="shared" si="6"/>
        <v>101.390625</v>
      </c>
    </row>
    <row r="177" spans="1:5" ht="47.25">
      <c r="A177" s="66" t="s">
        <v>316</v>
      </c>
      <c r="B177" s="33" t="s">
        <v>318</v>
      </c>
      <c r="C177" s="48">
        <v>64</v>
      </c>
      <c r="D177" s="23">
        <v>64.44</v>
      </c>
      <c r="E177" s="24">
        <f t="shared" si="6"/>
        <v>100.6875</v>
      </c>
    </row>
    <row r="178" spans="1:5" ht="47.25">
      <c r="A178" s="66" t="s">
        <v>316</v>
      </c>
      <c r="B178" s="33" t="s">
        <v>322</v>
      </c>
      <c r="C178" s="48"/>
      <c r="D178" s="23">
        <v>0.45</v>
      </c>
      <c r="E178" s="24"/>
    </row>
    <row r="179" spans="1:5" ht="36" customHeight="1">
      <c r="A179" s="66" t="s">
        <v>16</v>
      </c>
      <c r="B179" s="33" t="s">
        <v>324</v>
      </c>
      <c r="C179" s="48"/>
      <c r="D179" s="23">
        <v>37</v>
      </c>
      <c r="E179" s="24"/>
    </row>
    <row r="180" spans="1:5" ht="85.5">
      <c r="A180" s="18" t="s">
        <v>17</v>
      </c>
      <c r="B180" s="31" t="s">
        <v>236</v>
      </c>
      <c r="C180" s="50">
        <f aca="true" t="shared" si="7" ref="C180:D182">C181</f>
        <v>1.7</v>
      </c>
      <c r="D180" s="50">
        <f t="shared" si="7"/>
        <v>1.649</v>
      </c>
      <c r="E180" s="26">
        <f t="shared" si="6"/>
        <v>97.00000000000001</v>
      </c>
    </row>
    <row r="181" spans="1:5" ht="83.25" customHeight="1">
      <c r="A181" s="16" t="s">
        <v>18</v>
      </c>
      <c r="B181" s="32" t="s">
        <v>237</v>
      </c>
      <c r="C181" s="48">
        <f t="shared" si="7"/>
        <v>1.7</v>
      </c>
      <c r="D181" s="48">
        <f t="shared" si="7"/>
        <v>1.649</v>
      </c>
      <c r="E181" s="24">
        <f t="shared" si="6"/>
        <v>97.00000000000001</v>
      </c>
    </row>
    <row r="182" spans="1:5" ht="69.75" customHeight="1">
      <c r="A182" s="16" t="s">
        <v>19</v>
      </c>
      <c r="B182" s="32" t="s">
        <v>238</v>
      </c>
      <c r="C182" s="48">
        <f t="shared" si="7"/>
        <v>1.7</v>
      </c>
      <c r="D182" s="48">
        <f t="shared" si="7"/>
        <v>1.649</v>
      </c>
      <c r="E182" s="24">
        <f t="shared" si="6"/>
        <v>97.00000000000001</v>
      </c>
    </row>
    <row r="183" spans="1:5" ht="78.75">
      <c r="A183" s="16" t="s">
        <v>20</v>
      </c>
      <c r="B183" s="32" t="s">
        <v>239</v>
      </c>
      <c r="C183" s="48">
        <v>1.7</v>
      </c>
      <c r="D183" s="23">
        <v>1.649</v>
      </c>
      <c r="E183" s="24">
        <f t="shared" si="6"/>
        <v>97.00000000000001</v>
      </c>
    </row>
    <row r="184" spans="1:5" ht="42.75">
      <c r="A184" s="5" t="s">
        <v>21</v>
      </c>
      <c r="B184" s="31" t="s">
        <v>240</v>
      </c>
      <c r="C184" s="50">
        <f>C185+C186+C187</f>
        <v>-103</v>
      </c>
      <c r="D184" s="50">
        <f>D185+D186+D187</f>
        <v>-102.98599999999999</v>
      </c>
      <c r="E184" s="26">
        <f t="shared" si="6"/>
        <v>99.98640776699028</v>
      </c>
    </row>
    <row r="185" spans="1:5" ht="45">
      <c r="A185" s="43" t="s">
        <v>22</v>
      </c>
      <c r="B185" s="32" t="s">
        <v>55</v>
      </c>
      <c r="C185" s="48">
        <v>-62.4</v>
      </c>
      <c r="D185" s="23">
        <v>-62.442</v>
      </c>
      <c r="E185" s="24">
        <f t="shared" si="6"/>
        <v>100.0673076923077</v>
      </c>
    </row>
    <row r="186" spans="1:5" ht="45">
      <c r="A186" s="43" t="s">
        <v>22</v>
      </c>
      <c r="B186" s="32" t="s">
        <v>56</v>
      </c>
      <c r="C186" s="48">
        <v>-1.7</v>
      </c>
      <c r="D186" s="23">
        <v>-1.649</v>
      </c>
      <c r="E186" s="24">
        <f t="shared" si="6"/>
        <v>97.00000000000001</v>
      </c>
    </row>
    <row r="187" spans="1:5" ht="45">
      <c r="A187" s="44" t="s">
        <v>22</v>
      </c>
      <c r="B187" s="32" t="s">
        <v>57</v>
      </c>
      <c r="C187" s="48">
        <v>-38.9</v>
      </c>
      <c r="D187" s="23">
        <v>-38.895</v>
      </c>
      <c r="E187" s="24">
        <f t="shared" si="6"/>
        <v>99.98714652956299</v>
      </c>
    </row>
    <row r="188" spans="1:5" ht="15.75">
      <c r="A188" s="17" t="s">
        <v>63</v>
      </c>
      <c r="B188" s="8"/>
      <c r="C188" s="22">
        <f>C13+C115</f>
        <v>204758.59200000003</v>
      </c>
      <c r="D188" s="22">
        <f>D13+D115</f>
        <v>203745.66700000004</v>
      </c>
      <c r="E188" s="26">
        <f t="shared" si="6"/>
        <v>99.50530769424319</v>
      </c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 t="s">
        <v>189</v>
      </c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</sheetData>
  <sheetProtection/>
  <mergeCells count="6">
    <mergeCell ref="A6:D7"/>
    <mergeCell ref="E11:E12"/>
    <mergeCell ref="D11:D12"/>
    <mergeCell ref="A11:A12"/>
    <mergeCell ref="C11:C12"/>
    <mergeCell ref="B11:B12"/>
  </mergeCells>
  <printOptions/>
  <pageMargins left="1.3779527559055118" right="0.1968503937007874" top="0.5905511811023623" bottom="0.3937007874015748" header="0.1968503937007874" footer="0.5118110236220472"/>
  <pageSetup fitToHeight="0" horizontalDpi="600" verticalDpi="600" orientation="portrait" paperSize="9" scale="60" r:id="rId1"/>
  <headerFooter alignWithMargins="0">
    <oddHeader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2012-03-30T10:20:31Z</cp:lastPrinted>
  <dcterms:created xsi:type="dcterms:W3CDTF">2003-09-23T05:31:40Z</dcterms:created>
  <dcterms:modified xsi:type="dcterms:W3CDTF">2014-03-12T05:35:21Z</dcterms:modified>
  <cp:category/>
  <cp:version/>
  <cp:contentType/>
  <cp:contentStatus/>
</cp:coreProperties>
</file>